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Прайс от 15.02.2016р." sheetId="1" r:id="rId1"/>
  </sheets>
  <definedNames>
    <definedName name="_xlnm._FilterDatabase" localSheetId="0" hidden="1">'Прайс от 15.02.2016р.'!$A$13:$H$528</definedName>
  </definedNames>
  <calcPr fullCalcOnLoad="1"/>
</workbook>
</file>

<file path=xl/sharedStrings.xml><?xml version="1.0" encoding="utf-8"?>
<sst xmlns="http://schemas.openxmlformats.org/spreadsheetml/2006/main" count="2037" uniqueCount="956">
  <si>
    <t>Driver,Ocean,Silvia,Mega,Active</t>
  </si>
  <si>
    <t>Курс у.е</t>
  </si>
  <si>
    <t>Cinderella,Акварели,Angel,Pink</t>
  </si>
  <si>
    <t>знижка, %</t>
  </si>
  <si>
    <t>Роздріб</t>
  </si>
  <si>
    <t>№</t>
  </si>
  <si>
    <t>Ціна в у.е.</t>
  </si>
  <si>
    <t>Ціна в грн.</t>
  </si>
  <si>
    <t>Дводверна шафа</t>
  </si>
  <si>
    <t>Dr-02-1</t>
  </si>
  <si>
    <t>936х590х1950</t>
  </si>
  <si>
    <t>Dr-02-2</t>
  </si>
  <si>
    <t>936х420х1950</t>
  </si>
  <si>
    <t>Тридверна шафа</t>
  </si>
  <si>
    <t>Dr-03</t>
  </si>
  <si>
    <t>1386х590х1950</t>
  </si>
  <si>
    <t>Книжкова шафа</t>
  </si>
  <si>
    <t>Dr-04</t>
  </si>
  <si>
    <t>720x440x1790</t>
  </si>
  <si>
    <t>Dr-05</t>
  </si>
  <si>
    <t>400x440x1600</t>
  </si>
  <si>
    <t>Комод</t>
  </si>
  <si>
    <t xml:space="preserve">Dr-06 </t>
  </si>
  <si>
    <t>720x420x750</t>
  </si>
  <si>
    <t>Письмовий стіл</t>
  </si>
  <si>
    <t>Dr-08-1</t>
  </si>
  <si>
    <t>1200x630x750</t>
  </si>
  <si>
    <t>Dr-08-2</t>
  </si>
  <si>
    <t>1200x700x750</t>
  </si>
  <si>
    <t>Dr-08-3</t>
  </si>
  <si>
    <t>1236x630x1600</t>
  </si>
  <si>
    <t>Dr-08-4</t>
  </si>
  <si>
    <t>1320x630x1600</t>
  </si>
  <si>
    <t>Тумба до ліжка</t>
  </si>
  <si>
    <t>Dr-14</t>
  </si>
  <si>
    <t>500х440х450</t>
  </si>
  <si>
    <t>Ліжко+стіл</t>
  </si>
  <si>
    <t>Dr-16-1</t>
  </si>
  <si>
    <t>2110х980х1960</t>
  </si>
  <si>
    <t>Dr-16-2</t>
  </si>
  <si>
    <t>2080х980х1960</t>
  </si>
  <si>
    <t>Тумба мобільна</t>
  </si>
  <si>
    <t>Dr-17</t>
  </si>
  <si>
    <t>450х450х570</t>
  </si>
  <si>
    <t>Шухляда до столу Pn-16-2</t>
  </si>
  <si>
    <t>Dr-18</t>
  </si>
  <si>
    <t>350х550х170</t>
  </si>
  <si>
    <t>Нависна полиця</t>
  </si>
  <si>
    <t>Dr-19</t>
  </si>
  <si>
    <t>1200x320x366</t>
  </si>
  <si>
    <t>Захисна боковина до ліжка(ліва)</t>
  </si>
  <si>
    <t>Dr-20</t>
  </si>
  <si>
    <t>860x280</t>
  </si>
  <si>
    <t>Висувна полиця для клавіатури</t>
  </si>
  <si>
    <t>Dr-21-1</t>
  </si>
  <si>
    <t>600x350</t>
  </si>
  <si>
    <t>Висувна полиця для клав. пластикова</t>
  </si>
  <si>
    <t>Dr-21-2</t>
  </si>
  <si>
    <t>Комод для іграшок</t>
  </si>
  <si>
    <t>Dr-22</t>
  </si>
  <si>
    <t>720х440х450</t>
  </si>
  <si>
    <t>ліжко для матраца 900*2000</t>
  </si>
  <si>
    <t>Dr-11-1</t>
  </si>
  <si>
    <t>2040х950х980</t>
  </si>
  <si>
    <t xml:space="preserve">шухляда на колесах                   велика                         </t>
  </si>
  <si>
    <t>Dr-13-1</t>
  </si>
  <si>
    <t>1990х946х200</t>
  </si>
  <si>
    <t xml:space="preserve">шухляда на колесах        маленька(1шт)                         </t>
  </si>
  <si>
    <t>Dr-15-1</t>
  </si>
  <si>
    <t>990х946х200</t>
  </si>
  <si>
    <t>ліжко для матраца 900*1900</t>
  </si>
  <si>
    <t>Dr-11-6</t>
  </si>
  <si>
    <t>1940х950х980</t>
  </si>
  <si>
    <t>Dr-13-6</t>
  </si>
  <si>
    <t>1890х946х200</t>
  </si>
  <si>
    <t>Dr-15-6</t>
  </si>
  <si>
    <t>940х946х200</t>
  </si>
  <si>
    <t>ліжко для матраца 800*1800</t>
  </si>
  <si>
    <t>Dr-11-7</t>
  </si>
  <si>
    <t>1840х850х980</t>
  </si>
  <si>
    <t>Dr-13-7</t>
  </si>
  <si>
    <t>1790х846х200</t>
  </si>
  <si>
    <t>Dr-15-7</t>
  </si>
  <si>
    <t>890х846х200</t>
  </si>
  <si>
    <t>ліжко для матраца 800*1600</t>
  </si>
  <si>
    <t>Dr-11-8</t>
  </si>
  <si>
    <t>1640х850х980</t>
  </si>
  <si>
    <t>Dr-13-8</t>
  </si>
  <si>
    <t>1590х846х200</t>
  </si>
  <si>
    <t>Dr-15-8</t>
  </si>
  <si>
    <t>790х846х200</t>
  </si>
  <si>
    <t>ліжко для матраца 1200*2000</t>
  </si>
  <si>
    <t>Dr-11-5</t>
  </si>
  <si>
    <t>2040х1250х1000</t>
  </si>
  <si>
    <t>Dr-13-5</t>
  </si>
  <si>
    <t>1990х550х200</t>
  </si>
  <si>
    <t>Dr-15-5</t>
  </si>
  <si>
    <t>990х550х200</t>
  </si>
  <si>
    <t>Dr-11-4</t>
  </si>
  <si>
    <t>2040х950х1000</t>
  </si>
  <si>
    <t>Dr-13-4</t>
  </si>
  <si>
    <t>1990х886х200</t>
  </si>
  <si>
    <t>Dr-15-4</t>
  </si>
  <si>
    <t>990х886х200</t>
  </si>
  <si>
    <t>Dr-11-9</t>
  </si>
  <si>
    <t>Dr-13-9</t>
  </si>
  <si>
    <t>1890х886х200</t>
  </si>
  <si>
    <t>Dr-15-9</t>
  </si>
  <si>
    <t>940х886х200</t>
  </si>
  <si>
    <t>Dr-11-10</t>
  </si>
  <si>
    <t>Dr-13-10</t>
  </si>
  <si>
    <t>1790х786х200</t>
  </si>
  <si>
    <t>Dr-15-10</t>
  </si>
  <si>
    <t>890х786х200</t>
  </si>
  <si>
    <t>Dr-11-11</t>
  </si>
  <si>
    <t>Dr-13-11</t>
  </si>
  <si>
    <t>1590х786х200</t>
  </si>
  <si>
    <t>Dr-15-11</t>
  </si>
  <si>
    <t>790х786х200</t>
  </si>
  <si>
    <t>Двоповерхове ліжко</t>
  </si>
  <si>
    <t>Dr-12</t>
  </si>
  <si>
    <t>2110x980x1730</t>
  </si>
  <si>
    <t>Dr-13-12</t>
  </si>
  <si>
    <t>Dr-15-12</t>
  </si>
  <si>
    <t>990x946x200</t>
  </si>
  <si>
    <t>Ліжко</t>
  </si>
  <si>
    <t>Dr-11-2</t>
  </si>
  <si>
    <t>2170x940x996</t>
  </si>
  <si>
    <t>Наклейка ліва до ліжка Dr-11-2</t>
  </si>
  <si>
    <t>Dr-n-112(left)</t>
  </si>
  <si>
    <t>комплект</t>
  </si>
  <si>
    <t>Наклейка права до ліжка Dr-11-2</t>
  </si>
  <si>
    <t>Dr-n-112(right)</t>
  </si>
  <si>
    <t>Dr-11-3</t>
  </si>
  <si>
    <t>Наклейка ліва до ліжка Dr-11-3</t>
  </si>
  <si>
    <t>Dr-n-113(left)</t>
  </si>
  <si>
    <t>Наклейка права до ліжка Dr-11-3</t>
  </si>
  <si>
    <t>Dr-n-113(right)</t>
  </si>
  <si>
    <t>Колесо до ліжка (МДФ)- 1 шт.</t>
  </si>
  <si>
    <t>Dr-k</t>
  </si>
  <si>
    <t>400х400х38</t>
  </si>
  <si>
    <t xml:space="preserve">До ціни ліжка-машинки Dr-11-2, Dr-11-3 треба додавати  ціну лівої або правої, або обох наклейок </t>
  </si>
  <si>
    <t>та об'ємні колеса. При відсутності об'ємних колес, колеса будуть намальовані на наклейці</t>
  </si>
  <si>
    <t>Dr-11-70</t>
  </si>
  <si>
    <t>1540x790x540</t>
  </si>
  <si>
    <t>Dr-11-70mp</t>
  </si>
  <si>
    <t>Dr-11-80</t>
  </si>
  <si>
    <t>1750x890x580</t>
  </si>
  <si>
    <t>Dr-11-80mp</t>
  </si>
  <si>
    <t>Dr-10-70</t>
  </si>
  <si>
    <t>1540x740x540</t>
  </si>
  <si>
    <t>Dr-10-70mp</t>
  </si>
  <si>
    <t>Dr-10-80</t>
  </si>
  <si>
    <t>1750x840x580</t>
  </si>
  <si>
    <t>Dr-10-80mp</t>
  </si>
  <si>
    <t>Матрац 70*150</t>
  </si>
  <si>
    <t>Mat 70</t>
  </si>
  <si>
    <t>1500x700x70</t>
  </si>
  <si>
    <t>Матрац 80*170</t>
  </si>
  <si>
    <t>Mat 80</t>
  </si>
  <si>
    <t>1700x800x70</t>
  </si>
  <si>
    <t>Знижка на матрац - 25%</t>
  </si>
  <si>
    <t>Тридверна шафа (пират)</t>
  </si>
  <si>
    <t>Od-03-1</t>
  </si>
  <si>
    <t>1350х590х2000</t>
  </si>
  <si>
    <t>Тридверна шафа (русалка)</t>
  </si>
  <si>
    <t>Od-03-2</t>
  </si>
  <si>
    <t>тридверна шафа (море)</t>
  </si>
  <si>
    <t>Od-03-3</t>
  </si>
  <si>
    <t>Тридверна шафа (море)</t>
  </si>
  <si>
    <t>Od-03-4</t>
  </si>
  <si>
    <t>Дводверна шафа (пират)</t>
  </si>
  <si>
    <t>Od-02-1</t>
  </si>
  <si>
    <t>940х590х2000</t>
  </si>
  <si>
    <t>Дводверна шафа (русалка)</t>
  </si>
  <si>
    <t>Od-02-2</t>
  </si>
  <si>
    <t>Дводверна шафа (море)</t>
  </si>
  <si>
    <t>Od-02-3</t>
  </si>
  <si>
    <t>Od-02-4</t>
  </si>
  <si>
    <t>940х420х1880</t>
  </si>
  <si>
    <t>Od-02-5</t>
  </si>
  <si>
    <t>Od-02-6</t>
  </si>
  <si>
    <t>Книжковий пенал</t>
  </si>
  <si>
    <t>Od-05-1</t>
  </si>
  <si>
    <t>450x360x1890</t>
  </si>
  <si>
    <t>Od-04-1</t>
  </si>
  <si>
    <t>700x360x1890</t>
  </si>
  <si>
    <t>Od-04-2</t>
  </si>
  <si>
    <t>790x470x1370</t>
  </si>
  <si>
    <t xml:space="preserve">Оd-06 </t>
  </si>
  <si>
    <t>700х420х970</t>
  </si>
  <si>
    <t>Дзеркало до комоду</t>
  </si>
  <si>
    <t xml:space="preserve">Оd-07-1 </t>
  </si>
  <si>
    <t>650х740</t>
  </si>
  <si>
    <t>Od-08-1</t>
  </si>
  <si>
    <t>1250x650x740</t>
  </si>
  <si>
    <t>Надбудова  для стола</t>
  </si>
  <si>
    <t>Od-09-1</t>
  </si>
  <si>
    <t>1250x250x800</t>
  </si>
  <si>
    <t>Od-08-2</t>
  </si>
  <si>
    <t>1250x1100x740</t>
  </si>
  <si>
    <t>Od-19</t>
  </si>
  <si>
    <t>1250x320x366</t>
  </si>
  <si>
    <t>Оd-10</t>
  </si>
  <si>
    <t>260х450х250</t>
  </si>
  <si>
    <t>Оd-21</t>
  </si>
  <si>
    <t>Оd-14</t>
  </si>
  <si>
    <t>450х400х48</t>
  </si>
  <si>
    <t>Оd-16-1</t>
  </si>
  <si>
    <t>Оd-16-2</t>
  </si>
  <si>
    <t>Оd-18</t>
  </si>
  <si>
    <t>Оd-17</t>
  </si>
  <si>
    <t>Оd-22</t>
  </si>
  <si>
    <t>700х420х520</t>
  </si>
  <si>
    <t>Захисна боковина до ліжка</t>
  </si>
  <si>
    <t>Оd-20</t>
  </si>
  <si>
    <t>850x300</t>
  </si>
  <si>
    <t>Od-11-1</t>
  </si>
  <si>
    <t>2040х1030х910</t>
  </si>
  <si>
    <t>Od-13-1</t>
  </si>
  <si>
    <t>Od-15-1</t>
  </si>
  <si>
    <t>Od-11-3</t>
  </si>
  <si>
    <t>1940х1030х890</t>
  </si>
  <si>
    <t>Od-13-3</t>
  </si>
  <si>
    <t>Od-15-3</t>
  </si>
  <si>
    <t>Od-11-4</t>
  </si>
  <si>
    <t>1840х930х910</t>
  </si>
  <si>
    <t>Od-13-4</t>
  </si>
  <si>
    <t>Od-15-4</t>
  </si>
  <si>
    <t>Od-11-5</t>
  </si>
  <si>
    <t>1640х930х890</t>
  </si>
  <si>
    <t>Od-13-5</t>
  </si>
  <si>
    <t>Od-15-5</t>
  </si>
  <si>
    <t>Od-11-11</t>
  </si>
  <si>
    <t>шухляда на колесах</t>
  </si>
  <si>
    <t>Od-13-11</t>
  </si>
  <si>
    <t>1520х950х200</t>
  </si>
  <si>
    <t>Od-11-13</t>
  </si>
  <si>
    <t>Od-13-13</t>
  </si>
  <si>
    <t>1420х950х200</t>
  </si>
  <si>
    <t>Od-11-14</t>
  </si>
  <si>
    <t>Od-13-14</t>
  </si>
  <si>
    <t>1320х850х200</t>
  </si>
  <si>
    <t>Od-11-15</t>
  </si>
  <si>
    <t>Od-13-15</t>
  </si>
  <si>
    <t>1120х850х200</t>
  </si>
  <si>
    <t>Od-11-6</t>
  </si>
  <si>
    <t>2040х950х860</t>
  </si>
  <si>
    <t>Od-13-6</t>
  </si>
  <si>
    <t>Od-15-6</t>
  </si>
  <si>
    <t>Od-11-8</t>
  </si>
  <si>
    <t>Od-13-8</t>
  </si>
  <si>
    <t>Od-15-8</t>
  </si>
  <si>
    <t>Od-11-9</t>
  </si>
  <si>
    <t>Od-13-9</t>
  </si>
  <si>
    <t>Od-15-9</t>
  </si>
  <si>
    <t>Od-11-10</t>
  </si>
  <si>
    <t>1640х850х830</t>
  </si>
  <si>
    <t>Od-13-10</t>
  </si>
  <si>
    <t>Od-15-10</t>
  </si>
  <si>
    <t>Od-12</t>
  </si>
  <si>
    <t>2110х980х1730</t>
  </si>
  <si>
    <t>Od-13-12</t>
  </si>
  <si>
    <t>Od-15-12</t>
  </si>
  <si>
    <t>Ліжко-манеж</t>
  </si>
  <si>
    <t>Od-30</t>
  </si>
  <si>
    <t>1850x790x1030</t>
  </si>
  <si>
    <t>Захисна боковина</t>
  </si>
  <si>
    <t>Od-20-1</t>
  </si>
  <si>
    <t>850x280</t>
  </si>
  <si>
    <t>Ліжко-чердак</t>
  </si>
  <si>
    <t>Od-40-1</t>
  </si>
  <si>
    <t>1850x860x1170</t>
  </si>
  <si>
    <t>Сходи</t>
  </si>
  <si>
    <t>Od-25</t>
  </si>
  <si>
    <t>450x860x930</t>
  </si>
  <si>
    <t xml:space="preserve">Si-03 </t>
  </si>
  <si>
    <t>1386x590x2065</t>
  </si>
  <si>
    <t>Si-02-1</t>
  </si>
  <si>
    <t>936x590x2065</t>
  </si>
  <si>
    <t>Дзеркала до Si-03</t>
  </si>
  <si>
    <t>Si-07-3</t>
  </si>
  <si>
    <t>▬</t>
  </si>
  <si>
    <t>Дзеркала до Si-02</t>
  </si>
  <si>
    <t>Si-07-2</t>
  </si>
  <si>
    <t>Si-02-2</t>
  </si>
  <si>
    <t>936x(500)420x1950</t>
  </si>
  <si>
    <t>Si-02-3</t>
  </si>
  <si>
    <t>Si-04</t>
  </si>
  <si>
    <t>800x470x1730</t>
  </si>
  <si>
    <t>Si-06</t>
  </si>
  <si>
    <t>740x470x850</t>
  </si>
  <si>
    <t>Si-07-1</t>
  </si>
  <si>
    <t>760х780</t>
  </si>
  <si>
    <t>Мобільний блок</t>
  </si>
  <si>
    <t>Si-10</t>
  </si>
  <si>
    <t>260х490х210</t>
  </si>
  <si>
    <t>Si-12</t>
  </si>
  <si>
    <t>Si-11-1</t>
  </si>
  <si>
    <t>2040x1130x1000</t>
  </si>
  <si>
    <t>Si-11-2</t>
  </si>
  <si>
    <t>2040x1435x1050</t>
  </si>
  <si>
    <t>Si-11-3</t>
  </si>
  <si>
    <t>2040x950x900</t>
  </si>
  <si>
    <t>Ліжко-диванчик (матрац 900*2000)</t>
  </si>
  <si>
    <t>Si-11-4</t>
  </si>
  <si>
    <t>2040х1000х910</t>
  </si>
  <si>
    <t>Ліжко-диванчик (матрац 1200*2000)</t>
  </si>
  <si>
    <t>Si-11-5</t>
  </si>
  <si>
    <t>2040х1250х910</t>
  </si>
  <si>
    <t>Висувне ліжко-ніша</t>
  </si>
  <si>
    <t>Si-13-1</t>
  </si>
  <si>
    <t>1950x950x267</t>
  </si>
  <si>
    <t>Si-13-2</t>
  </si>
  <si>
    <t>1950x550x267</t>
  </si>
  <si>
    <t xml:space="preserve">Захисна боковина до ліжка </t>
  </si>
  <si>
    <t>Si-20</t>
  </si>
  <si>
    <t>850x320</t>
  </si>
  <si>
    <t>Si-08-1</t>
  </si>
  <si>
    <t>1250x650x850</t>
  </si>
  <si>
    <t>Si-08-2</t>
  </si>
  <si>
    <t>1250x650x850(750)</t>
  </si>
  <si>
    <t>Si-08-3</t>
  </si>
  <si>
    <t>1300x650x750</t>
  </si>
  <si>
    <t>Надбудова до столу</t>
  </si>
  <si>
    <t>Si-09-1</t>
  </si>
  <si>
    <t>1250x220x418</t>
  </si>
  <si>
    <t>Si-09-3</t>
  </si>
  <si>
    <t>1300x350x590</t>
  </si>
  <si>
    <t>Si-14</t>
  </si>
  <si>
    <t>480x400x500</t>
  </si>
  <si>
    <t>Накладка до спинки ліжка</t>
  </si>
  <si>
    <t>Si-11-1n</t>
  </si>
  <si>
    <t>840x380</t>
  </si>
  <si>
    <t>Si-11-2n</t>
  </si>
  <si>
    <t>1700x430</t>
  </si>
  <si>
    <t>Si-16-1</t>
  </si>
  <si>
    <t>Si-16-2</t>
  </si>
  <si>
    <t>Si-18</t>
  </si>
  <si>
    <t>Si-17</t>
  </si>
  <si>
    <t>M-03-1</t>
  </si>
  <si>
    <t>M-03-2</t>
  </si>
  <si>
    <t>M-02-1</t>
  </si>
  <si>
    <t>900х590х2000</t>
  </si>
  <si>
    <t>M-02-2</t>
  </si>
  <si>
    <t>M-02-3</t>
  </si>
  <si>
    <t>900х420х1950</t>
  </si>
  <si>
    <t>M-02-4</t>
  </si>
  <si>
    <t>M-05</t>
  </si>
  <si>
    <t>450x360x1720</t>
  </si>
  <si>
    <t>M-04-1</t>
  </si>
  <si>
    <t>700x360x1920</t>
  </si>
  <si>
    <t>M-04-2</t>
  </si>
  <si>
    <t>700x360x1820</t>
  </si>
  <si>
    <t xml:space="preserve">M-06 </t>
  </si>
  <si>
    <t>700x420x820</t>
  </si>
  <si>
    <t>Дзеркало</t>
  </si>
  <si>
    <t>М-07</t>
  </si>
  <si>
    <t>600x800</t>
  </si>
  <si>
    <t>М-20</t>
  </si>
  <si>
    <t>860x300</t>
  </si>
  <si>
    <t>М-14-1</t>
  </si>
  <si>
    <t>580х400х500</t>
  </si>
  <si>
    <t>М-14-2</t>
  </si>
  <si>
    <t>450х420х500</t>
  </si>
  <si>
    <t>М-14-3</t>
  </si>
  <si>
    <t>500х420х450</t>
  </si>
  <si>
    <t>М-08-1</t>
  </si>
  <si>
    <t>1250x670x750</t>
  </si>
  <si>
    <t>М-08-2</t>
  </si>
  <si>
    <t>1250x700x750</t>
  </si>
  <si>
    <t>М-19</t>
  </si>
  <si>
    <t>1250x320x370</t>
  </si>
  <si>
    <t>М-09-1</t>
  </si>
  <si>
    <t>1250x270x840</t>
  </si>
  <si>
    <t>М-09-2</t>
  </si>
  <si>
    <t>1250x220x180</t>
  </si>
  <si>
    <t>М-21-1</t>
  </si>
  <si>
    <t>М-21-2</t>
  </si>
  <si>
    <t>М-10</t>
  </si>
  <si>
    <t>280x450x210</t>
  </si>
  <si>
    <t>М-16-1</t>
  </si>
  <si>
    <t xml:space="preserve">Ліжко+стіл+шафа  </t>
  </si>
  <si>
    <t xml:space="preserve">М-16-2 </t>
  </si>
  <si>
    <t>Ліжко+стіл+шафа з малюнком (фасад)</t>
  </si>
  <si>
    <t>М-16-2(m)</t>
  </si>
  <si>
    <t>М-18</t>
  </si>
  <si>
    <t>М-17</t>
  </si>
  <si>
    <t>М-11-2</t>
  </si>
  <si>
    <t>2040x1250x1040</t>
  </si>
  <si>
    <t>М-13-2</t>
  </si>
  <si>
    <t>1950x550x200</t>
  </si>
  <si>
    <t>М-15-2</t>
  </si>
  <si>
    <t>М-11-3</t>
  </si>
  <si>
    <t>2040х950х1040</t>
  </si>
  <si>
    <t>М-13-3</t>
  </si>
  <si>
    <t>М-15-3</t>
  </si>
  <si>
    <t>М-11-8</t>
  </si>
  <si>
    <t>1840х850х1040</t>
  </si>
  <si>
    <t>М-13-8</t>
  </si>
  <si>
    <t>1790х946х200</t>
  </si>
  <si>
    <t>М-15-8</t>
  </si>
  <si>
    <t>890х946х200</t>
  </si>
  <si>
    <t>М-11-9</t>
  </si>
  <si>
    <t>1640х850х1040</t>
  </si>
  <si>
    <t>М-13-9</t>
  </si>
  <si>
    <t>1590х946х200</t>
  </si>
  <si>
    <t>М-15-9</t>
  </si>
  <si>
    <t>790х946х200</t>
  </si>
  <si>
    <t>М-11-4</t>
  </si>
  <si>
    <t>2040х980х950</t>
  </si>
  <si>
    <t>М-13-4</t>
  </si>
  <si>
    <t>М-15-4</t>
  </si>
  <si>
    <t>М-11-6</t>
  </si>
  <si>
    <t>1840х880х950</t>
  </si>
  <si>
    <t>М-13-6</t>
  </si>
  <si>
    <t>1790х886х200</t>
  </si>
  <si>
    <t>М-15-6</t>
  </si>
  <si>
    <t>890х886х200</t>
  </si>
  <si>
    <t>1590х886х200</t>
  </si>
  <si>
    <t>790х886х200</t>
  </si>
  <si>
    <t>М-11-1</t>
  </si>
  <si>
    <t>2040x1250x1000</t>
  </si>
  <si>
    <t>М-13-1</t>
  </si>
  <si>
    <t>1950x950x200</t>
  </si>
  <si>
    <t>М-11-15</t>
  </si>
  <si>
    <t>1840x1150x1000</t>
  </si>
  <si>
    <t>М-13-15</t>
  </si>
  <si>
    <t>1750x846x200</t>
  </si>
  <si>
    <t>М-15-15</t>
  </si>
  <si>
    <t>870х846х200</t>
  </si>
  <si>
    <t>М-11-16</t>
  </si>
  <si>
    <t>1640x1150x1000</t>
  </si>
  <si>
    <t>М-13-16</t>
  </si>
  <si>
    <t>1550x846x200</t>
  </si>
  <si>
    <t>М-15-16</t>
  </si>
  <si>
    <t>770х846х200</t>
  </si>
  <si>
    <t>М-12</t>
  </si>
  <si>
    <t>М-13-12</t>
  </si>
  <si>
    <t>М-15-12</t>
  </si>
  <si>
    <t>Bs-03</t>
  </si>
  <si>
    <t>1350х590х1980</t>
  </si>
  <si>
    <t>Bs-02 -1</t>
  </si>
  <si>
    <t>900х590х1980</t>
  </si>
  <si>
    <t>Bs-02 -2</t>
  </si>
  <si>
    <t>Bs-02 -3</t>
  </si>
  <si>
    <t>Bs-04-3</t>
  </si>
  <si>
    <t>800x470x1700</t>
  </si>
  <si>
    <t>Bs-05-1</t>
  </si>
  <si>
    <t>700х360х1710</t>
  </si>
  <si>
    <t xml:space="preserve">Bs-04-1 </t>
  </si>
  <si>
    <t>700х360х1810</t>
  </si>
  <si>
    <t>Bs-10</t>
  </si>
  <si>
    <t>260х450х210</t>
  </si>
  <si>
    <t xml:space="preserve">Bs-06 </t>
  </si>
  <si>
    <t>700х420х1000</t>
  </si>
  <si>
    <t>Bs-20</t>
  </si>
  <si>
    <t>Bs-08-1</t>
  </si>
  <si>
    <t>1250х650х750</t>
  </si>
  <si>
    <t>Bs-08-2</t>
  </si>
  <si>
    <t>1250х700х900</t>
  </si>
  <si>
    <t>Bs-09</t>
  </si>
  <si>
    <t>1250х220х780</t>
  </si>
  <si>
    <t>Bs-19</t>
  </si>
  <si>
    <t xml:space="preserve">Bs-14 </t>
  </si>
  <si>
    <t>500х420х500</t>
  </si>
  <si>
    <t>Полиці для книжок (комплект)</t>
  </si>
  <si>
    <t>Bs-15</t>
  </si>
  <si>
    <t>Bs-16-1</t>
  </si>
  <si>
    <t>Ліжко+стіл+шафа</t>
  </si>
  <si>
    <t>Bs-16-3</t>
  </si>
  <si>
    <t>2090х980х1960</t>
  </si>
  <si>
    <t>Bs-18</t>
  </si>
  <si>
    <t>Bs-17</t>
  </si>
  <si>
    <t>Bs-22</t>
  </si>
  <si>
    <t>710х420х450</t>
  </si>
  <si>
    <t>Bs-21</t>
  </si>
  <si>
    <t>Bs-11-2</t>
  </si>
  <si>
    <t>2040х1350х1050</t>
  </si>
  <si>
    <t>Bs-13-2</t>
  </si>
  <si>
    <t>Bs-15-2</t>
  </si>
  <si>
    <t>Bs-11-1</t>
  </si>
  <si>
    <t>2040х1060х1000</t>
  </si>
  <si>
    <t>Bs-13-1</t>
  </si>
  <si>
    <t>Bs-15-1</t>
  </si>
  <si>
    <t>Bs-11-10</t>
  </si>
  <si>
    <t>1940х1060х1000</t>
  </si>
  <si>
    <t>Bs-13-10</t>
  </si>
  <si>
    <t>Bs-15-10</t>
  </si>
  <si>
    <t>Bs-11-8</t>
  </si>
  <si>
    <t>1840х960х980</t>
  </si>
  <si>
    <t>Bs-13-8</t>
  </si>
  <si>
    <t>Bs-15-8</t>
  </si>
  <si>
    <t>Bs-11-9</t>
  </si>
  <si>
    <t>1640х960х980</t>
  </si>
  <si>
    <t>Bs-13-9</t>
  </si>
  <si>
    <t>Bs-15-9</t>
  </si>
  <si>
    <t>Bs-11-4</t>
  </si>
  <si>
    <t>2040х1280х950</t>
  </si>
  <si>
    <t>Bs-13-4</t>
  </si>
  <si>
    <t>Bs-15-4</t>
  </si>
  <si>
    <t>Bs-11-3</t>
  </si>
  <si>
    <t>Bs-13-33</t>
  </si>
  <si>
    <t>Bs-15-3</t>
  </si>
  <si>
    <t>Bs-11-11</t>
  </si>
  <si>
    <t>1940х980х1000</t>
  </si>
  <si>
    <t>Bs-13-11</t>
  </si>
  <si>
    <t>Bs-15-11</t>
  </si>
  <si>
    <t>Bs-11-6</t>
  </si>
  <si>
    <t>1840х880х980</t>
  </si>
  <si>
    <t>Bs-13-6</t>
  </si>
  <si>
    <t>Bs-15-6</t>
  </si>
  <si>
    <t>Bs-11-7</t>
  </si>
  <si>
    <t>Bs-13-7</t>
  </si>
  <si>
    <t>Bs-15-7</t>
  </si>
  <si>
    <t>Bs-12</t>
  </si>
  <si>
    <t>Bs-13-12</t>
  </si>
  <si>
    <t>Bs-13-3</t>
  </si>
  <si>
    <t>Розмір</t>
  </si>
  <si>
    <t>1510*590*2010</t>
  </si>
  <si>
    <t>1060*590*2010</t>
  </si>
  <si>
    <t>1060*450*2010</t>
  </si>
  <si>
    <t>960*490*2020</t>
  </si>
  <si>
    <t>950*440*960</t>
  </si>
  <si>
    <t>770*780</t>
  </si>
  <si>
    <t>Стіл (без шухляд)</t>
  </si>
  <si>
    <t>1220*650*740(970)</t>
  </si>
  <si>
    <t>Стіл (з 2-ма шухлядами)</t>
  </si>
  <si>
    <t>Корона (додатковий елемент до столу №7,8)</t>
  </si>
  <si>
    <t>Стіл тумбовий</t>
  </si>
  <si>
    <t>1350*650*1750</t>
  </si>
  <si>
    <t>Навісна полиця (маленька)</t>
  </si>
  <si>
    <t>Навісна полиця (велика)</t>
  </si>
  <si>
    <t>1100*320*590</t>
  </si>
  <si>
    <t>260*490*250</t>
  </si>
  <si>
    <t>600*35</t>
  </si>
  <si>
    <t>600*420*600</t>
  </si>
  <si>
    <t>820*320</t>
  </si>
  <si>
    <t>820*420*600</t>
  </si>
  <si>
    <t>1940*1050*1100</t>
  </si>
  <si>
    <r>
      <t>Висувна ніша (</t>
    </r>
    <r>
      <rPr>
        <sz val="8"/>
        <rFont val="Arial Cyr"/>
        <family val="0"/>
      </rPr>
      <t>до ліжка зі сп.місцем 900*1900)</t>
    </r>
  </si>
  <si>
    <t>1880*940*200</t>
  </si>
  <si>
    <r>
      <t>Висувна ніша (</t>
    </r>
    <r>
      <rPr>
        <sz val="8"/>
        <rFont val="Arial Cyr"/>
        <family val="0"/>
      </rPr>
      <t>до ліжка зі сп.місцем 900*1900) 1шт.</t>
    </r>
  </si>
  <si>
    <t>940*940*200</t>
  </si>
  <si>
    <t>1840*960*1080</t>
  </si>
  <si>
    <r>
      <t>Висувна ніша (</t>
    </r>
    <r>
      <rPr>
        <sz val="8"/>
        <rFont val="Arial Cyr"/>
        <family val="0"/>
      </rPr>
      <t>до ліжка зі сп.місцем 800*1800)</t>
    </r>
  </si>
  <si>
    <t>1780*840*200</t>
  </si>
  <si>
    <r>
      <t>Висувна ніша (</t>
    </r>
    <r>
      <rPr>
        <sz val="8"/>
        <rFont val="Arial Cyr"/>
        <family val="0"/>
      </rPr>
      <t>до ліжка зі сп.місцем 800*1800) 1шт.</t>
    </r>
  </si>
  <si>
    <t>890*840*200</t>
  </si>
  <si>
    <t>1640*940*1070</t>
  </si>
  <si>
    <r>
      <t>Висувна ніша (</t>
    </r>
    <r>
      <rPr>
        <sz val="8"/>
        <rFont val="Arial Cyr"/>
        <family val="0"/>
      </rPr>
      <t>до ліжка зі сп.місцем 800*1600)</t>
    </r>
  </si>
  <si>
    <t>1580*840*200</t>
  </si>
  <si>
    <r>
      <t>Висувна ніша (</t>
    </r>
    <r>
      <rPr>
        <sz val="8"/>
        <rFont val="Arial Cyr"/>
        <family val="0"/>
      </rPr>
      <t>до ліжка зі сп.місцем 800*1600) 1шт.</t>
    </r>
  </si>
  <si>
    <t>790*840*200</t>
  </si>
  <si>
    <t>2080*970*1100</t>
  </si>
  <si>
    <t>1990*880*1080</t>
  </si>
  <si>
    <t>1790*880*1070</t>
  </si>
  <si>
    <t>2170*1080*2020</t>
  </si>
  <si>
    <r>
      <t>Висувна ніша (</t>
    </r>
    <r>
      <rPr>
        <sz val="8"/>
        <rFont val="Arial Cyr"/>
        <family val="0"/>
      </rPr>
      <t>до ліжка зі сп.місцем 900*2000)</t>
    </r>
  </si>
  <si>
    <t>1980*940*200</t>
  </si>
  <si>
    <r>
      <t>Висувна ніша (</t>
    </r>
    <r>
      <rPr>
        <sz val="8"/>
        <rFont val="Arial Cyr"/>
        <family val="0"/>
      </rPr>
      <t>до ліжка зі сп.місцем 900*2000) 1шт.</t>
    </r>
  </si>
  <si>
    <t>990*940*200</t>
  </si>
  <si>
    <t>1540x750x740</t>
  </si>
  <si>
    <t>Cn-11-70mp</t>
  </si>
  <si>
    <t>Cn-11-80</t>
  </si>
  <si>
    <t>1750x850x830</t>
  </si>
  <si>
    <t>Cn-11-80mp</t>
  </si>
  <si>
    <t>Стілець</t>
  </si>
  <si>
    <t>Cn-25</t>
  </si>
  <si>
    <t>Знижка на матрац, стілець - 25%</t>
  </si>
  <si>
    <t>Корона продається тільки як додаток до будь-якого елемента, який не має корони</t>
  </si>
  <si>
    <t>В усіх елементах, які зображені з короною корона вже врахована в вартість виробу.</t>
  </si>
  <si>
    <t>Замовлення, що складається тільки з декору-корони (Сn-korona) не приймається.</t>
  </si>
  <si>
    <t>Кв - 03</t>
  </si>
  <si>
    <t>1350*630*2060</t>
  </si>
  <si>
    <t>Дзеркало до шафи</t>
  </si>
  <si>
    <t>Кв - 07-3</t>
  </si>
  <si>
    <t>400*1680</t>
  </si>
  <si>
    <t>Кв - 02</t>
  </si>
  <si>
    <t>950*630*2060</t>
  </si>
  <si>
    <t>Кв - 04-1</t>
  </si>
  <si>
    <t>800*450*1830</t>
  </si>
  <si>
    <t>Кв - 04-2</t>
  </si>
  <si>
    <t>800*450*1390</t>
  </si>
  <si>
    <t>Кв - 05</t>
  </si>
  <si>
    <t>500*450*1830</t>
  </si>
  <si>
    <t>Кв - 06</t>
  </si>
  <si>
    <t>740*450*1020</t>
  </si>
  <si>
    <t>Кв - 08-1</t>
  </si>
  <si>
    <t>1200*640*740</t>
  </si>
  <si>
    <t>Кв - 09-1</t>
  </si>
  <si>
    <t>1270*300*800</t>
  </si>
  <si>
    <t>Письмовий стіл кутовий</t>
  </si>
  <si>
    <t>Кв - 08-2</t>
  </si>
  <si>
    <t>1350*1200*740</t>
  </si>
  <si>
    <t>Кв - 08-3</t>
  </si>
  <si>
    <t>Кв - 17</t>
  </si>
  <si>
    <t>450*450*570</t>
  </si>
  <si>
    <t xml:space="preserve">Тумба </t>
  </si>
  <si>
    <t>Кв - 18-1</t>
  </si>
  <si>
    <t>950*450*550</t>
  </si>
  <si>
    <t>Кв - 18-2</t>
  </si>
  <si>
    <t>1400*450*550</t>
  </si>
  <si>
    <t>Кв - 14</t>
  </si>
  <si>
    <t>530*450*450</t>
  </si>
  <si>
    <t>Кв - 20</t>
  </si>
  <si>
    <t>800*300</t>
  </si>
  <si>
    <t>Нависна полиця (маленька)</t>
  </si>
  <si>
    <t>Кв - 19-1</t>
  </si>
  <si>
    <t>390*280*390</t>
  </si>
  <si>
    <t>Нависна полиця (велика)</t>
  </si>
  <si>
    <t>Кв - 19-2</t>
  </si>
  <si>
    <t>1200*310*520</t>
  </si>
  <si>
    <t>Кв - 22</t>
  </si>
  <si>
    <t>700*450*550</t>
  </si>
  <si>
    <t xml:space="preserve">ліжко для матраца 1200*2000 </t>
  </si>
  <si>
    <t>Кв - 11-2</t>
  </si>
  <si>
    <t>2040*1290*850</t>
  </si>
  <si>
    <t>ніша висувна велика</t>
  </si>
  <si>
    <t>Кв - 13-2</t>
  </si>
  <si>
    <t>1990*550*200</t>
  </si>
  <si>
    <t>ніша висувна маленька 1 шт.</t>
  </si>
  <si>
    <t>Кв - 15-2</t>
  </si>
  <si>
    <t>990*550*200</t>
  </si>
  <si>
    <t>накладка м'яка</t>
  </si>
  <si>
    <t>Кв - 11-2n</t>
  </si>
  <si>
    <t>1160*400</t>
  </si>
  <si>
    <t>Кв - 11-1</t>
  </si>
  <si>
    <t>2040*990*850</t>
  </si>
  <si>
    <t>Кв - 13-1</t>
  </si>
  <si>
    <t>1990*940*200</t>
  </si>
  <si>
    <t>Кв - 15-1</t>
  </si>
  <si>
    <t>Кв - 11-1n</t>
  </si>
  <si>
    <t>860*400</t>
  </si>
  <si>
    <t xml:space="preserve">ліжко для матраца 900*1900 </t>
  </si>
  <si>
    <t>Кв - 11-10</t>
  </si>
  <si>
    <t>1940*990*850</t>
  </si>
  <si>
    <t>Кв - 13-10</t>
  </si>
  <si>
    <t>1890*940*200</t>
  </si>
  <si>
    <t>Кв - 15-10</t>
  </si>
  <si>
    <t>Кв - 11-10n</t>
  </si>
  <si>
    <t>Кв - 11-8</t>
  </si>
  <si>
    <t>1840*890*850</t>
  </si>
  <si>
    <t>Кв - 13-8</t>
  </si>
  <si>
    <t>1790*840*200</t>
  </si>
  <si>
    <t>Кв - 15-8</t>
  </si>
  <si>
    <t>Кв - 11-8n</t>
  </si>
  <si>
    <t>760*400</t>
  </si>
  <si>
    <t>Кв - 11-9</t>
  </si>
  <si>
    <t>1640*890*850</t>
  </si>
  <si>
    <t>Кв - 13-9</t>
  </si>
  <si>
    <t>1590*840*200</t>
  </si>
  <si>
    <t>Кв - 15-9</t>
  </si>
  <si>
    <t>Кв - 11-9n</t>
  </si>
  <si>
    <t xml:space="preserve">ліжко-диванчик  для матраца 1200*2000 </t>
  </si>
  <si>
    <t>Кв - 11-4</t>
  </si>
  <si>
    <t>2040*1250*850</t>
  </si>
  <si>
    <t>Кв - 13-4</t>
  </si>
  <si>
    <t>Кв - 15-4</t>
  </si>
  <si>
    <t>накладка м'яка 1 шт.</t>
  </si>
  <si>
    <t>Кв - 11-4n</t>
  </si>
  <si>
    <t>ліжко-диванчик  для матраца 900*2000</t>
  </si>
  <si>
    <t>Кв - 11-3</t>
  </si>
  <si>
    <t>2040*950*850</t>
  </si>
  <si>
    <t>Кв - 13-3</t>
  </si>
  <si>
    <t>1990*890*200</t>
  </si>
  <si>
    <t>Кв - 15-3</t>
  </si>
  <si>
    <t>990*890*200</t>
  </si>
  <si>
    <t>Кв - 11-3n</t>
  </si>
  <si>
    <t xml:space="preserve">ліжко-диванчик  для матраца 900*1900 </t>
  </si>
  <si>
    <t>Кв - 11-5</t>
  </si>
  <si>
    <t>1940*950*850</t>
  </si>
  <si>
    <t>Кв - 13-5</t>
  </si>
  <si>
    <t>1890*890*200</t>
  </si>
  <si>
    <t>Кв - 15-5</t>
  </si>
  <si>
    <t>940*890*200</t>
  </si>
  <si>
    <t>Кв - 11-5n</t>
  </si>
  <si>
    <t>820*400</t>
  </si>
  <si>
    <t>ліжко-диванчик  для матраца 800*1800</t>
  </si>
  <si>
    <t>Кв - 11-6</t>
  </si>
  <si>
    <t>1840*850*850</t>
  </si>
  <si>
    <t>Кв - 13-6</t>
  </si>
  <si>
    <t>1790*790*200</t>
  </si>
  <si>
    <t>Кв - 15-6</t>
  </si>
  <si>
    <t>890*790*200</t>
  </si>
  <si>
    <t>Кв - 11-6n</t>
  </si>
  <si>
    <t>ліжко-диванчик  для матраца 800*1600</t>
  </si>
  <si>
    <t>Кв - 11-7</t>
  </si>
  <si>
    <t>1640*850*850</t>
  </si>
  <si>
    <t>Кв - 13-7</t>
  </si>
  <si>
    <t>1590*790*200</t>
  </si>
  <si>
    <t>Кв - 15-7</t>
  </si>
  <si>
    <t>790*790*200</t>
  </si>
  <si>
    <t>Кв - 11-7n</t>
  </si>
  <si>
    <t>700*400</t>
  </si>
  <si>
    <t xml:space="preserve">Двоповерхове ліжко </t>
  </si>
  <si>
    <t>Кв - 12</t>
  </si>
  <si>
    <t>2040*960*1680</t>
  </si>
  <si>
    <t>Кв - 13-12</t>
  </si>
  <si>
    <t>Кв - 15-12</t>
  </si>
  <si>
    <t>Ковдра до ліжка</t>
  </si>
  <si>
    <t>Квп-80*160</t>
  </si>
  <si>
    <t>1100*1900</t>
  </si>
  <si>
    <t>Квп-80*180</t>
  </si>
  <si>
    <t>1100*2100</t>
  </si>
  <si>
    <t>Квп-90*190</t>
  </si>
  <si>
    <t>1200*2200</t>
  </si>
  <si>
    <t>Квп-90*200</t>
  </si>
  <si>
    <t>1200*1300</t>
  </si>
  <si>
    <t>Квп-120*200</t>
  </si>
  <si>
    <t>1500*2300</t>
  </si>
  <si>
    <t>Кв -  50</t>
  </si>
  <si>
    <t>1250*700*980</t>
  </si>
  <si>
    <t>Ніша висувна</t>
  </si>
  <si>
    <t>Кв - 13-50</t>
  </si>
  <si>
    <t>1180*650*220</t>
  </si>
  <si>
    <t xml:space="preserve">Комод </t>
  </si>
  <si>
    <t>Кв - 06-2</t>
  </si>
  <si>
    <t>740*500*850</t>
  </si>
  <si>
    <t>Надбудова для сповивання</t>
  </si>
  <si>
    <t>Кв - 09-2</t>
  </si>
  <si>
    <t>780*720*180</t>
  </si>
  <si>
    <t>Кв - 25</t>
  </si>
  <si>
    <t>Знижка на накладки м'які, стілець - 25%</t>
  </si>
  <si>
    <t>An-02-1</t>
  </si>
  <si>
    <t>920х590х2130</t>
  </si>
  <si>
    <t>An-02-2</t>
  </si>
  <si>
    <t>920х450х2030</t>
  </si>
  <si>
    <t>An-03-1</t>
  </si>
  <si>
    <t>1370х590х2130</t>
  </si>
  <si>
    <t>An-04</t>
  </si>
  <si>
    <t>840x420x1860</t>
  </si>
  <si>
    <t xml:space="preserve">An-06 </t>
  </si>
  <si>
    <t>840x480x840</t>
  </si>
  <si>
    <t>Надбудова до комоду</t>
  </si>
  <si>
    <t>An-07</t>
  </si>
  <si>
    <t>840x310x750</t>
  </si>
  <si>
    <t>Дзеркало до An-03-1 (1 шт.)</t>
  </si>
  <si>
    <t>An-07-1</t>
  </si>
  <si>
    <t>An-08-1</t>
  </si>
  <si>
    <t>1300x700x750</t>
  </si>
  <si>
    <t>An-08-2</t>
  </si>
  <si>
    <t>Туалетний стіл</t>
  </si>
  <si>
    <t>An-08-3</t>
  </si>
  <si>
    <t>1100x500x750</t>
  </si>
  <si>
    <t>An-08-4</t>
  </si>
  <si>
    <t>An-09-1</t>
  </si>
  <si>
    <t>1300x220x800</t>
  </si>
  <si>
    <t>An-09-2</t>
  </si>
  <si>
    <t>1300x220x330</t>
  </si>
  <si>
    <t>Надбудова до туал. столу</t>
  </si>
  <si>
    <t>An-09-3</t>
  </si>
  <si>
    <t>1100x280x830</t>
  </si>
  <si>
    <t>An-10</t>
  </si>
  <si>
    <t>An-11-1</t>
  </si>
  <si>
    <t>2100x1000x1040</t>
  </si>
  <si>
    <t>An-11-2</t>
  </si>
  <si>
    <t>2100x1300x1040</t>
  </si>
  <si>
    <t>An-11-3</t>
  </si>
  <si>
    <t>2100х1000х860</t>
  </si>
  <si>
    <t>An-11-4</t>
  </si>
  <si>
    <t>2100х1300х860</t>
  </si>
  <si>
    <t>An-12</t>
  </si>
  <si>
    <t>2100х980х1730</t>
  </si>
  <si>
    <t>An-13-1</t>
  </si>
  <si>
    <t>An-13-2</t>
  </si>
  <si>
    <t>1950x500x267</t>
  </si>
  <si>
    <t>An-14</t>
  </si>
  <si>
    <t>An-16-1</t>
  </si>
  <si>
    <t>An-16-3</t>
  </si>
  <si>
    <t>An-17</t>
  </si>
  <si>
    <t>460х460х570</t>
  </si>
  <si>
    <t>Шухляда до столу</t>
  </si>
  <si>
    <t xml:space="preserve">An-18 </t>
  </si>
  <si>
    <t>An-20</t>
  </si>
  <si>
    <t xml:space="preserve">An-22 </t>
  </si>
  <si>
    <t>720х420х560</t>
  </si>
  <si>
    <t xml:space="preserve">Pn-03 </t>
  </si>
  <si>
    <t>1500х590х2070</t>
  </si>
  <si>
    <t>Pn-02-1</t>
  </si>
  <si>
    <t>1050х590х2070</t>
  </si>
  <si>
    <t>Дзеркала до Pn-03</t>
  </si>
  <si>
    <t>Pn-07-3</t>
  </si>
  <si>
    <t>Дзеркала до Pn-02</t>
  </si>
  <si>
    <t>Pn-07-2</t>
  </si>
  <si>
    <t xml:space="preserve">Pn-02-2 </t>
  </si>
  <si>
    <t>1050х420х2070</t>
  </si>
  <si>
    <t>Pn-02-3</t>
  </si>
  <si>
    <t>Pn-04</t>
  </si>
  <si>
    <t>700х470х1800</t>
  </si>
  <si>
    <t>Pn-05</t>
  </si>
  <si>
    <t>450х470х1800</t>
  </si>
  <si>
    <t xml:space="preserve">Pn-06 </t>
  </si>
  <si>
    <t>740х480х950</t>
  </si>
  <si>
    <t>Pn-07</t>
  </si>
  <si>
    <t>850х760</t>
  </si>
  <si>
    <t>Pn-20</t>
  </si>
  <si>
    <t>Pn-08-1</t>
  </si>
  <si>
    <t>1250х670х750</t>
  </si>
  <si>
    <t>Pn-08-2</t>
  </si>
  <si>
    <t>Pn-09-1</t>
  </si>
  <si>
    <t>1250х320х870</t>
  </si>
  <si>
    <t>Pn-09-2</t>
  </si>
  <si>
    <t>1250х340х870</t>
  </si>
  <si>
    <t>Pn-10</t>
  </si>
  <si>
    <t>260х490х250</t>
  </si>
  <si>
    <t>Pn-21</t>
  </si>
  <si>
    <t>Pn-14-1</t>
  </si>
  <si>
    <t>450х430х520</t>
  </si>
  <si>
    <t>Pn-14-2</t>
  </si>
  <si>
    <t>560х420х620</t>
  </si>
  <si>
    <t>Pn-16-1</t>
  </si>
  <si>
    <t>Pn-16-2</t>
  </si>
  <si>
    <t>Шухляда до столу Pn-08-1</t>
  </si>
  <si>
    <t>Pn-18-2</t>
  </si>
  <si>
    <t>1210х540х100</t>
  </si>
  <si>
    <t>Pn-18-1</t>
  </si>
  <si>
    <t>Pn-17</t>
  </si>
  <si>
    <t>Pn-22</t>
  </si>
  <si>
    <t>710х430х550</t>
  </si>
  <si>
    <t>Pn-11-2</t>
  </si>
  <si>
    <t>2040х1380х1040</t>
  </si>
  <si>
    <t>Pn-13-2</t>
  </si>
  <si>
    <t xml:space="preserve">шухляда на колесах      маленька(1шт)                         </t>
  </si>
  <si>
    <t>Pn-15-2</t>
  </si>
  <si>
    <t>Pn-11-1</t>
  </si>
  <si>
    <t>2040х1130х900</t>
  </si>
  <si>
    <t>Pn-13-1</t>
  </si>
  <si>
    <t>Pn-15-1</t>
  </si>
  <si>
    <t>990х950х200</t>
  </si>
  <si>
    <t>Pn-11-10</t>
  </si>
  <si>
    <t>1940х1060х920</t>
  </si>
  <si>
    <t>Pn-13-10</t>
  </si>
  <si>
    <t>Pn-15-10</t>
  </si>
  <si>
    <t>Pn-11-8</t>
  </si>
  <si>
    <t>1840х960х900</t>
  </si>
  <si>
    <t>Pn-13-8</t>
  </si>
  <si>
    <t>Pn-15-8</t>
  </si>
  <si>
    <t>Pn-11-9</t>
  </si>
  <si>
    <t>1640х960х900</t>
  </si>
  <si>
    <t>Pn-13-9</t>
  </si>
  <si>
    <t>Pn-15-9</t>
  </si>
  <si>
    <t>Pn-11-4</t>
  </si>
  <si>
    <t>2040х1290х970</t>
  </si>
  <si>
    <t>Pn-13-4</t>
  </si>
  <si>
    <t>Pn-15-4</t>
  </si>
  <si>
    <t>Pn-11-3</t>
  </si>
  <si>
    <t>2040х990х970</t>
  </si>
  <si>
    <t xml:space="preserve">шухляда на колесах                  велика                         </t>
  </si>
  <si>
    <t>Pn-13-3</t>
  </si>
  <si>
    <t xml:space="preserve">шухляда на колесах       маленька(1шт)                         </t>
  </si>
  <si>
    <t>Pn-15-3</t>
  </si>
  <si>
    <t>Pn-11-5</t>
  </si>
  <si>
    <t>1940х990х950</t>
  </si>
  <si>
    <t>Pn-13-5</t>
  </si>
  <si>
    <t>Pn-15-5</t>
  </si>
  <si>
    <t>Pn-11-6</t>
  </si>
  <si>
    <t>1840х890х950</t>
  </si>
  <si>
    <t>Pn-13-6</t>
  </si>
  <si>
    <t>Pn-15-6</t>
  </si>
  <si>
    <t>Pn-11-7</t>
  </si>
  <si>
    <t>1640х890х950</t>
  </si>
  <si>
    <t>Pn-13-7</t>
  </si>
  <si>
    <t>Pn-15-7</t>
  </si>
  <si>
    <t>Pn-12</t>
  </si>
  <si>
    <t>Pn-13-12</t>
  </si>
  <si>
    <t>1990х950х200</t>
  </si>
  <si>
    <t>Pn-15-12</t>
  </si>
  <si>
    <t>990x950x200</t>
  </si>
  <si>
    <t>Ліжко-машинка</t>
  </si>
  <si>
    <t>Pn-11-70</t>
  </si>
  <si>
    <t>Pn-11-70mp</t>
  </si>
  <si>
    <t>Pn-11-80</t>
  </si>
  <si>
    <t>Pn-11-80mp</t>
  </si>
  <si>
    <t>Pn-10-70</t>
  </si>
  <si>
    <t>Pn-10-70mp</t>
  </si>
  <si>
    <t>Pn-10-80</t>
  </si>
  <si>
    <t>Pn-10-80mp</t>
  </si>
  <si>
    <t>Pn-30</t>
  </si>
  <si>
    <t>Pn-20-1</t>
  </si>
  <si>
    <t>Pn-40-1</t>
  </si>
  <si>
    <t>Pn-25</t>
  </si>
  <si>
    <r>
      <t>Ліжка-машинки з артикулами Dr-</t>
    </r>
    <r>
      <rPr>
        <b/>
        <sz val="9"/>
        <rFont val="Arial Cyr"/>
        <family val="0"/>
      </rPr>
      <t>10</t>
    </r>
    <r>
      <rPr>
        <sz val="9"/>
        <rFont val="Arial Cyr"/>
        <family val="0"/>
      </rPr>
      <t>-… виготовлені з наклейками, але без накладних МДФ колес</t>
    </r>
  </si>
  <si>
    <r>
      <t>Ліжка-машинки з артикулами Dr-...-…</t>
    </r>
    <r>
      <rPr>
        <b/>
        <sz val="9"/>
        <rFont val="Arial Cyr"/>
        <family val="0"/>
      </rPr>
      <t>mp</t>
    </r>
    <r>
      <rPr>
        <sz val="9"/>
        <rFont val="Arial Cyr"/>
        <family val="0"/>
      </rPr>
      <t xml:space="preserve">  виготовлені з механизмом під'єму</t>
    </r>
  </si>
  <si>
    <r>
      <t xml:space="preserve">Ліжко (спальне місце </t>
    </r>
    <r>
      <rPr>
        <b/>
        <sz val="9"/>
        <rFont val="Arial Cyr"/>
        <family val="0"/>
      </rPr>
      <t>900*1900</t>
    </r>
    <r>
      <rPr>
        <sz val="9"/>
        <rFont val="Arial Cyr"/>
        <family val="0"/>
      </rPr>
      <t>)</t>
    </r>
  </si>
  <si>
    <r>
      <t xml:space="preserve">Ліжко (спальне місце </t>
    </r>
    <r>
      <rPr>
        <b/>
        <sz val="9"/>
        <rFont val="Arial Cyr"/>
        <family val="0"/>
      </rPr>
      <t>800*1800</t>
    </r>
    <r>
      <rPr>
        <sz val="9"/>
        <rFont val="Arial Cyr"/>
        <family val="0"/>
      </rPr>
      <t>)</t>
    </r>
  </si>
  <si>
    <r>
      <t xml:space="preserve">Ліжко (спальне місце </t>
    </r>
    <r>
      <rPr>
        <b/>
        <sz val="9"/>
        <rFont val="Arial Cyr"/>
        <family val="0"/>
      </rPr>
      <t>800*1600</t>
    </r>
    <r>
      <rPr>
        <sz val="9"/>
        <rFont val="Arial Cyr"/>
        <family val="0"/>
      </rPr>
      <t>)</t>
    </r>
  </si>
  <si>
    <r>
      <t xml:space="preserve">Ліжко-диванчик (спальне місце </t>
    </r>
    <r>
      <rPr>
        <b/>
        <sz val="9"/>
        <rFont val="Arial Cyr"/>
        <family val="0"/>
      </rPr>
      <t>900*1900</t>
    </r>
    <r>
      <rPr>
        <sz val="9"/>
        <rFont val="Arial Cyr"/>
        <family val="0"/>
      </rPr>
      <t>)</t>
    </r>
  </si>
  <si>
    <r>
      <t xml:space="preserve">Ліжко-диванчик (спальне місце </t>
    </r>
    <r>
      <rPr>
        <b/>
        <sz val="9"/>
        <rFont val="Arial Cyr"/>
        <family val="0"/>
      </rPr>
      <t>800*1800</t>
    </r>
    <r>
      <rPr>
        <sz val="9"/>
        <rFont val="Arial Cyr"/>
        <family val="0"/>
      </rPr>
      <t>)</t>
    </r>
  </si>
  <si>
    <r>
      <t xml:space="preserve">Ліжко-диванчик (спальне місце </t>
    </r>
    <r>
      <rPr>
        <b/>
        <sz val="9"/>
        <rFont val="Arial Cyr"/>
        <family val="0"/>
      </rPr>
      <t>800*1600</t>
    </r>
    <r>
      <rPr>
        <sz val="9"/>
        <rFont val="Arial Cyr"/>
        <family val="0"/>
      </rPr>
      <t>)</t>
    </r>
  </si>
  <si>
    <r>
      <t xml:space="preserve">В висувних нішах Кв-13-2 та Кв 15-2 до ліжка Кв-11-2 (спальне місце 1200*2000)  глибина ніш </t>
    </r>
    <r>
      <rPr>
        <b/>
        <sz val="10"/>
        <color indexed="10"/>
        <rFont val="Arial Cyr"/>
        <family val="0"/>
      </rPr>
      <t xml:space="preserve">лише 550 мм </t>
    </r>
    <r>
      <rPr>
        <sz val="10"/>
        <rFont val="Arial Cyr"/>
        <family val="0"/>
      </rPr>
      <t>в зв'язку з встановленням посередині ліжка додаткових ніжок для надійності конструкції.</t>
    </r>
  </si>
  <si>
    <r>
      <t xml:space="preserve">В висувних нішах Кв-13-4 та Кв-15-4 до ліжка-диванчика Кв-11-4 (спальне місце 1200*2000)  глибина ніш </t>
    </r>
    <r>
      <rPr>
        <b/>
        <sz val="10"/>
        <color indexed="10"/>
        <rFont val="Arial Cyr"/>
        <family val="0"/>
      </rPr>
      <t xml:space="preserve">лише 550 мм </t>
    </r>
    <r>
      <rPr>
        <sz val="10"/>
        <rFont val="Arial Cyr"/>
        <family val="0"/>
      </rPr>
      <t>в зв'язку з встановленням посередині ліжка додаткових ніжок для надійності конструкції.</t>
    </r>
  </si>
  <si>
    <r>
      <t>Ліжка-машинки з артикулами Pn-</t>
    </r>
    <r>
      <rPr>
        <b/>
        <sz val="8"/>
        <rFont val="Arial Cyr"/>
        <family val="0"/>
      </rPr>
      <t>10</t>
    </r>
    <r>
      <rPr>
        <sz val="8"/>
        <rFont val="Arial Cyr"/>
        <family val="0"/>
      </rPr>
      <t>-… виготовлені з наклейками, але без накладних МДФ колес</t>
    </r>
  </si>
  <si>
    <r>
      <t>Ліжка-машинки з артикулами Pn...-…</t>
    </r>
    <r>
      <rPr>
        <b/>
        <sz val="8"/>
        <rFont val="Arial Cyr"/>
        <family val="0"/>
      </rPr>
      <t>mp</t>
    </r>
    <r>
      <rPr>
        <sz val="8"/>
        <rFont val="Arial Cyr"/>
        <family val="0"/>
      </rPr>
      <t xml:space="preserve">  виготовлені з механизмом під'єму</t>
    </r>
  </si>
  <si>
    <t xml:space="preserve"> </t>
  </si>
  <si>
    <t>Driver</t>
  </si>
  <si>
    <t>Найменування</t>
  </si>
  <si>
    <t>Ocean</t>
  </si>
  <si>
    <t>Silvia</t>
  </si>
  <si>
    <t>Mega</t>
  </si>
  <si>
    <t>Active</t>
  </si>
  <si>
    <t>Cinderella</t>
  </si>
  <si>
    <r>
      <t>550*</t>
    </r>
    <r>
      <rPr>
        <sz val="9"/>
        <color indexed="8"/>
        <rFont val="Calibri"/>
        <family val="2"/>
      </rPr>
      <t>280</t>
    </r>
    <r>
      <rPr>
        <sz val="9"/>
        <rFont val="Calibri"/>
        <family val="2"/>
      </rPr>
      <t>*550</t>
    </r>
  </si>
  <si>
    <t>Ліжко-карета (спальне місце70*150)</t>
  </si>
  <si>
    <t>Ліжко-карета (для спальне місце 80*170)</t>
  </si>
  <si>
    <t>Акварелі</t>
  </si>
  <si>
    <t>Ліжко для новонародженного для матраца 600*1200</t>
  </si>
  <si>
    <t>Angel</t>
  </si>
  <si>
    <t>Pink</t>
  </si>
  <si>
    <t>Ліжко-машинка (для матраца 70*150)</t>
  </si>
  <si>
    <t>Ліжко-машинка  (для матраца 70*150)</t>
  </si>
  <si>
    <t>Ліжко-машинка  (для матраца 80*170)</t>
  </si>
  <si>
    <t xml:space="preserve">шухляда на колесах        велика                         </t>
  </si>
  <si>
    <t>Ліжко-машинка (для матраца 80*170)</t>
  </si>
  <si>
    <t>Ліжко-машинка(для матраца 80*170)</t>
  </si>
  <si>
    <t>Cn-02</t>
  </si>
  <si>
    <t>Cn-02-2</t>
  </si>
  <si>
    <t>Cn-03</t>
  </si>
  <si>
    <t>Cn-04</t>
  </si>
  <si>
    <t>Cn-06</t>
  </si>
  <si>
    <t>Cn-07-1</t>
  </si>
  <si>
    <t>Cn-08-1</t>
  </si>
  <si>
    <t>Cn-08-1b</t>
  </si>
  <si>
    <t>Cn-08-2</t>
  </si>
  <si>
    <t>Cn-10</t>
  </si>
  <si>
    <t>Cn-11-1</t>
  </si>
  <si>
    <t>Cn-11-3</t>
  </si>
  <si>
    <t>Cn-11-6</t>
  </si>
  <si>
    <t>Cn-11-7</t>
  </si>
  <si>
    <t>Cn-11-70</t>
  </si>
  <si>
    <t>Cn-11-8</t>
  </si>
  <si>
    <t>Cn-11-9</t>
  </si>
  <si>
    <t>Cn-12</t>
  </si>
  <si>
    <t>Cn-13-1</t>
  </si>
  <si>
    <t>Cn-13-12</t>
  </si>
  <si>
    <t>Cn-13-3</t>
  </si>
  <si>
    <t>Cn-13-6</t>
  </si>
  <si>
    <t>Cn-13-7</t>
  </si>
  <si>
    <t>Cn-13-8</t>
  </si>
  <si>
    <t>Cn-13-9</t>
  </si>
  <si>
    <t>Cn-14</t>
  </si>
  <si>
    <t>Cn-15-1</t>
  </si>
  <si>
    <t>Cn-15-12</t>
  </si>
  <si>
    <t>Cn-15-3</t>
  </si>
  <si>
    <t>Cn-15-7</t>
  </si>
  <si>
    <t>Cn-15-6</t>
  </si>
  <si>
    <t>Cn-15-8</t>
  </si>
  <si>
    <t>Cn-15-9</t>
  </si>
  <si>
    <t>Cn-19-1</t>
  </si>
  <si>
    <t>Cn-19-2</t>
  </si>
  <si>
    <t>Cn-20</t>
  </si>
  <si>
    <t>Cn-21</t>
  </si>
  <si>
    <t>Cn-22</t>
  </si>
  <si>
    <t>Cn-korona</t>
  </si>
  <si>
    <t>01.02.2017року</t>
  </si>
  <si>
    <t>РОЗДРІБНИЙ ПРАЙС ВІД 01.02.17р.                                                            без урахування вартості доставки по Україні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</si>
</sst>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\ [$грн.-422]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Calibri"/>
      <family val="2"/>
    </font>
    <font>
      <b/>
      <sz val="11"/>
      <name val="Arial"/>
      <family val="2"/>
    </font>
    <font>
      <sz val="10"/>
      <name val="Arial"/>
      <family val="2"/>
    </font>
    <font>
      <b/>
      <i/>
      <sz val="11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b/>
      <sz val="10"/>
      <color indexed="10"/>
      <name val="Arial Cyr"/>
      <family val="0"/>
    </font>
    <font>
      <sz val="9"/>
      <name val="Arial Cyr"/>
      <family val="0"/>
    </font>
    <font>
      <i/>
      <u val="single"/>
      <sz val="11"/>
      <name val="Arial Cyr"/>
      <family val="0"/>
    </font>
    <font>
      <sz val="10"/>
      <color indexed="12"/>
      <name val="Arial Cyr"/>
      <family val="0"/>
    </font>
    <font>
      <b/>
      <sz val="9"/>
      <name val="Arial Cyr"/>
      <family val="0"/>
    </font>
    <font>
      <b/>
      <i/>
      <sz val="16"/>
      <color indexed="10"/>
      <name val="Calibri"/>
      <family val="2"/>
    </font>
    <font>
      <b/>
      <i/>
      <sz val="9"/>
      <name val="Arial Cyr"/>
      <family val="0"/>
    </font>
    <font>
      <b/>
      <sz val="8"/>
      <name val="Arial Cyr"/>
      <family val="0"/>
    </font>
    <font>
      <sz val="9"/>
      <name val="Calibri"/>
      <family val="2"/>
    </font>
    <font>
      <b/>
      <sz val="9"/>
      <name val="Arial"/>
      <family val="2"/>
    </font>
    <font>
      <b/>
      <sz val="9"/>
      <color indexed="23"/>
      <name val="Arial Cyr"/>
      <family val="0"/>
    </font>
    <font>
      <b/>
      <sz val="9"/>
      <color indexed="53"/>
      <name val="Arial Cyr"/>
      <family val="0"/>
    </font>
    <font>
      <b/>
      <sz val="9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10"/>
      <name val="Arial Cyr"/>
      <family val="0"/>
    </font>
    <font>
      <b/>
      <sz val="10"/>
      <color indexed="23"/>
      <name val="Arial Cyr"/>
      <family val="0"/>
    </font>
    <font>
      <sz val="11"/>
      <name val="Arial Cyr"/>
      <family val="0"/>
    </font>
    <font>
      <b/>
      <sz val="11"/>
      <color indexed="23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8"/>
      <color indexed="23"/>
      <name val="Arial"/>
      <family val="2"/>
    </font>
    <font>
      <b/>
      <sz val="8"/>
      <color indexed="53"/>
      <name val="Arial Cyr"/>
      <family val="0"/>
    </font>
    <font>
      <sz val="9"/>
      <color indexed="8"/>
      <name val="Calibri"/>
      <family val="2"/>
    </font>
    <font>
      <sz val="14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b/>
      <sz val="16"/>
      <name val="Arial Cyr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5" fillId="21" borderId="1" applyNumberFormat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14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5" fillId="3" borderId="0" applyNumberFormat="0" applyBorder="0" applyAlignment="0" applyProtection="0"/>
    <xf numFmtId="0" fontId="1" fillId="22" borderId="8" applyNumberFormat="0" applyFont="0" applyAlignment="0" applyProtection="0"/>
    <xf numFmtId="0" fontId="4" fillId="21" borderId="9" applyNumberFormat="0" applyAlignment="0" applyProtection="0"/>
    <xf numFmtId="0" fontId="13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50" fillId="24" borderId="0" xfId="71" applyFont="1" applyFill="1" applyAlignment="1">
      <alignment horizontal="center"/>
      <protection/>
    </xf>
    <xf numFmtId="0" fontId="0" fillId="24" borderId="0" xfId="0" applyFont="1" applyFill="1" applyAlignment="1">
      <alignment/>
    </xf>
    <xf numFmtId="0" fontId="51" fillId="24" borderId="10" xfId="71" applyFont="1" applyFill="1" applyBorder="1" applyAlignment="1">
      <alignment horizontal="center"/>
      <protection/>
    </xf>
    <xf numFmtId="0" fontId="52" fillId="24" borderId="11" xfId="71" applyFont="1" applyFill="1" applyBorder="1" applyAlignment="1">
      <alignment horizontal="center"/>
      <protection/>
    </xf>
    <xf numFmtId="0" fontId="52" fillId="24" borderId="0" xfId="71" applyFont="1" applyFill="1" applyAlignment="1">
      <alignment horizontal="center"/>
      <protection/>
    </xf>
    <xf numFmtId="0" fontId="23" fillId="24" borderId="0" xfId="72" applyFill="1" applyAlignment="1">
      <alignment/>
      <protection/>
    </xf>
    <xf numFmtId="0" fontId="23" fillId="24" borderId="0" xfId="72" applyFill="1">
      <alignment/>
      <protection/>
    </xf>
    <xf numFmtId="0" fontId="23" fillId="24" borderId="0" xfId="72" applyNumberFormat="1" applyFill="1" applyAlignment="1">
      <alignment/>
      <protection/>
    </xf>
    <xf numFmtId="0" fontId="0" fillId="24" borderId="0" xfId="0" applyFont="1" applyFill="1" applyAlignment="1">
      <alignment horizontal="center"/>
    </xf>
    <xf numFmtId="0" fontId="24" fillId="24" borderId="0" xfId="0" applyFont="1" applyFill="1" applyAlignment="1">
      <alignment horizontal="left"/>
    </xf>
    <xf numFmtId="0" fontId="29" fillId="24" borderId="0" xfId="59" applyFont="1" applyFill="1" applyAlignment="1" applyProtection="1">
      <alignment horizontal="left"/>
      <protection/>
    </xf>
    <xf numFmtId="0" fontId="21" fillId="24" borderId="0" xfId="0" applyFont="1" applyFill="1" applyAlignment="1">
      <alignment horizontal="center"/>
    </xf>
    <xf numFmtId="0" fontId="22" fillId="24" borderId="0" xfId="0" applyFont="1" applyFill="1" applyAlignment="1">
      <alignment horizontal="center"/>
    </xf>
    <xf numFmtId="1" fontId="0" fillId="24" borderId="0" xfId="0" applyNumberFormat="1" applyFont="1" applyFill="1" applyAlignment="1">
      <alignment horizontal="center"/>
    </xf>
    <xf numFmtId="0" fontId="53" fillId="24" borderId="12" xfId="0" applyFont="1" applyFill="1" applyBorder="1" applyAlignment="1">
      <alignment horizontal="center" wrapText="1"/>
    </xf>
    <xf numFmtId="0" fontId="53" fillId="24" borderId="13" xfId="0" applyFont="1" applyFill="1" applyBorder="1" applyAlignment="1">
      <alignment horizontal="center" wrapText="1"/>
    </xf>
    <xf numFmtId="0" fontId="53" fillId="24" borderId="14" xfId="0" applyFont="1" applyFill="1" applyBorder="1" applyAlignment="1">
      <alignment horizontal="center" wrapText="1"/>
    </xf>
    <xf numFmtId="0" fontId="53" fillId="24" borderId="15" xfId="0" applyFont="1" applyFill="1" applyBorder="1" applyAlignment="1">
      <alignment horizontal="center" wrapText="1"/>
    </xf>
    <xf numFmtId="0" fontId="53" fillId="24" borderId="16" xfId="0" applyFont="1" applyFill="1" applyBorder="1" applyAlignment="1">
      <alignment horizontal="center" wrapText="1"/>
    </xf>
    <xf numFmtId="0" fontId="53" fillId="24" borderId="17" xfId="0" applyFont="1" applyFill="1" applyBorder="1" applyAlignment="1">
      <alignment horizontal="center" wrapText="1"/>
    </xf>
    <xf numFmtId="0" fontId="23" fillId="24" borderId="0" xfId="0" applyFont="1" applyFill="1" applyAlignment="1">
      <alignment horizontal="left"/>
    </xf>
    <xf numFmtId="0" fontId="24" fillId="24" borderId="15" xfId="0" applyFont="1" applyFill="1" applyBorder="1" applyAlignment="1">
      <alignment horizontal="left"/>
    </xf>
    <xf numFmtId="0" fontId="24" fillId="24" borderId="17" xfId="0" applyFont="1" applyFill="1" applyBorder="1" applyAlignment="1">
      <alignment horizontal="left"/>
    </xf>
    <xf numFmtId="0" fontId="22" fillId="24" borderId="18" xfId="0" applyFont="1" applyFill="1" applyBorder="1" applyAlignment="1">
      <alignment horizontal="right"/>
    </xf>
    <xf numFmtId="184" fontId="25" fillId="24" borderId="17" xfId="0" applyNumberFormat="1" applyFont="1" applyFill="1" applyBorder="1" applyAlignment="1">
      <alignment horizontal="center"/>
    </xf>
    <xf numFmtId="0" fontId="24" fillId="24" borderId="19" xfId="0" applyFont="1" applyFill="1" applyBorder="1" applyAlignment="1">
      <alignment horizontal="left"/>
    </xf>
    <xf numFmtId="0" fontId="24" fillId="24" borderId="20" xfId="0" applyFont="1" applyFill="1" applyBorder="1" applyAlignment="1">
      <alignment horizontal="left"/>
    </xf>
    <xf numFmtId="0" fontId="22" fillId="24" borderId="21" xfId="0" applyFont="1" applyFill="1" applyBorder="1" applyAlignment="1">
      <alignment horizontal="right"/>
    </xf>
    <xf numFmtId="0" fontId="26" fillId="24" borderId="0" xfId="59" applyFont="1" applyFill="1" applyAlignment="1" applyProtection="1">
      <alignment horizontal="left"/>
      <protection/>
    </xf>
    <xf numFmtId="0" fontId="24" fillId="24" borderId="0" xfId="0" applyFont="1" applyFill="1" applyAlignment="1">
      <alignment/>
    </xf>
    <xf numFmtId="1" fontId="25" fillId="24" borderId="17" xfId="0" applyNumberFormat="1" applyFont="1" applyFill="1" applyBorder="1" applyAlignment="1">
      <alignment horizontal="center"/>
    </xf>
    <xf numFmtId="0" fontId="31" fillId="24" borderId="0" xfId="0" applyFont="1" applyFill="1" applyAlignment="1">
      <alignment/>
    </xf>
    <xf numFmtId="14" fontId="32" fillId="24" borderId="0" xfId="0" applyNumberFormat="1" applyFont="1" applyFill="1" applyAlignment="1">
      <alignment horizontal="center"/>
    </xf>
    <xf numFmtId="0" fontId="33" fillId="24" borderId="0" xfId="0" applyFont="1" applyFill="1" applyAlignment="1">
      <alignment/>
    </xf>
    <xf numFmtId="0" fontId="34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31" fillId="24" borderId="21" xfId="0" applyFont="1" applyFill="1" applyBorder="1" applyAlignment="1">
      <alignment horizontal="center"/>
    </xf>
    <xf numFmtId="0" fontId="31" fillId="24" borderId="21" xfId="0" applyFont="1" applyFill="1" applyBorder="1" applyAlignment="1">
      <alignment horizontal="left"/>
    </xf>
    <xf numFmtId="0" fontId="36" fillId="24" borderId="21" xfId="0" applyFont="1" applyFill="1" applyBorder="1" applyAlignment="1">
      <alignment horizontal="center"/>
    </xf>
    <xf numFmtId="1" fontId="36" fillId="24" borderId="21" xfId="0" applyNumberFormat="1" applyFont="1" applyFill="1" applyBorder="1" applyAlignment="1">
      <alignment horizontal="center"/>
    </xf>
    <xf numFmtId="0" fontId="35" fillId="24" borderId="21" xfId="71" applyFont="1" applyFill="1" applyBorder="1" applyAlignment="1">
      <alignment horizontal="left"/>
      <protection/>
    </xf>
    <xf numFmtId="0" fontId="28" fillId="24" borderId="21" xfId="0" applyFont="1" applyFill="1" applyBorder="1" applyAlignment="1">
      <alignment horizontal="left"/>
    </xf>
    <xf numFmtId="0" fontId="35" fillId="24" borderId="21" xfId="71" applyFont="1" applyFill="1" applyBorder="1" applyAlignment="1">
      <alignment horizontal="center"/>
      <protection/>
    </xf>
    <xf numFmtId="0" fontId="37" fillId="24" borderId="21" xfId="0" applyFont="1" applyFill="1" applyBorder="1" applyAlignment="1">
      <alignment horizontal="center"/>
    </xf>
    <xf numFmtId="1" fontId="31" fillId="24" borderId="21" xfId="0" applyNumberFormat="1" applyFont="1" applyFill="1" applyBorder="1" applyAlignment="1">
      <alignment horizontal="center"/>
    </xf>
    <xf numFmtId="1" fontId="38" fillId="24" borderId="21" xfId="0" applyNumberFormat="1" applyFont="1" applyFill="1" applyBorder="1" applyAlignment="1">
      <alignment horizontal="center"/>
    </xf>
    <xf numFmtId="0" fontId="35" fillId="24" borderId="21" xfId="0" applyFont="1" applyFill="1" applyBorder="1" applyAlignment="1">
      <alignment horizontal="center"/>
    </xf>
    <xf numFmtId="0" fontId="35" fillId="24" borderId="20" xfId="71" applyFont="1" applyFill="1" applyBorder="1" applyAlignment="1">
      <alignment horizontal="left"/>
      <protection/>
    </xf>
    <xf numFmtId="0" fontId="28" fillId="24" borderId="18" xfId="0" applyFont="1" applyFill="1" applyBorder="1" applyAlignment="1">
      <alignment horizontal="left"/>
    </xf>
    <xf numFmtId="0" fontId="28" fillId="24" borderId="18" xfId="0" applyFont="1" applyFill="1" applyBorder="1" applyAlignment="1">
      <alignment horizontal="center"/>
    </xf>
    <xf numFmtId="0" fontId="31" fillId="24" borderId="20" xfId="0" applyFont="1" applyFill="1" applyBorder="1" applyAlignment="1">
      <alignment horizontal="right"/>
    </xf>
    <xf numFmtId="0" fontId="35" fillId="24" borderId="18" xfId="71" applyFont="1" applyFill="1" applyBorder="1" applyAlignment="1">
      <alignment horizontal="left"/>
      <protection/>
    </xf>
    <xf numFmtId="0" fontId="35" fillId="24" borderId="18" xfId="0" applyFont="1" applyFill="1" applyBorder="1" applyAlignment="1">
      <alignment horizontal="center"/>
    </xf>
    <xf numFmtId="0" fontId="28" fillId="24" borderId="21" xfId="0" applyFont="1" applyFill="1" applyBorder="1" applyAlignment="1">
      <alignment horizontal="center"/>
    </xf>
    <xf numFmtId="0" fontId="35" fillId="24" borderId="18" xfId="71" applyFont="1" applyFill="1" applyBorder="1" applyAlignment="1">
      <alignment horizontal="center"/>
      <protection/>
    </xf>
    <xf numFmtId="0" fontId="28" fillId="24" borderId="21" xfId="0" applyFont="1" applyFill="1" applyBorder="1" applyAlignment="1">
      <alignment horizontal="left" wrapText="1"/>
    </xf>
    <xf numFmtId="0" fontId="35" fillId="24" borderId="21" xfId="71" applyFont="1" applyFill="1" applyBorder="1" applyAlignment="1">
      <alignment horizontal="left" wrapText="1"/>
      <protection/>
    </xf>
    <xf numFmtId="0" fontId="35" fillId="24" borderId="21" xfId="0" applyFont="1" applyFill="1" applyBorder="1" applyAlignment="1">
      <alignment horizontal="center" wrapText="1"/>
    </xf>
    <xf numFmtId="0" fontId="37" fillId="24" borderId="21" xfId="0" applyFont="1" applyFill="1" applyBorder="1" applyAlignment="1">
      <alignment horizontal="center" wrapText="1"/>
    </xf>
    <xf numFmtId="0" fontId="28" fillId="24" borderId="0" xfId="0" applyFont="1" applyFill="1" applyAlignment="1">
      <alignment wrapText="1"/>
    </xf>
    <xf numFmtId="0" fontId="40" fillId="24" borderId="21" xfId="0" applyFont="1" applyFill="1" applyBorder="1" applyAlignment="1">
      <alignment horizontal="center"/>
    </xf>
    <xf numFmtId="1" fontId="41" fillId="24" borderId="21" xfId="0" applyNumberFormat="1" applyFont="1" applyFill="1" applyBorder="1" applyAlignment="1">
      <alignment horizontal="center"/>
    </xf>
    <xf numFmtId="1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42" fillId="24" borderId="21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center"/>
    </xf>
    <xf numFmtId="0" fontId="28" fillId="24" borderId="0" xfId="0" applyFont="1" applyFill="1" applyBorder="1" applyAlignment="1">
      <alignment horizontal="left"/>
    </xf>
    <xf numFmtId="0" fontId="35" fillId="24" borderId="0" xfId="71" applyFont="1" applyFill="1" applyBorder="1" applyAlignment="1">
      <alignment horizontal="left"/>
      <protection/>
    </xf>
    <xf numFmtId="0" fontId="35" fillId="24" borderId="0" xfId="0" applyFont="1" applyFill="1" applyBorder="1" applyAlignment="1">
      <alignment horizontal="center"/>
    </xf>
    <xf numFmtId="0" fontId="37" fillId="24" borderId="0" xfId="0" applyFont="1" applyFill="1" applyBorder="1" applyAlignment="1">
      <alignment horizontal="center"/>
    </xf>
    <xf numFmtId="1" fontId="31" fillId="24" borderId="0" xfId="0" applyNumberFormat="1" applyFont="1" applyFill="1" applyBorder="1" applyAlignment="1">
      <alignment horizontal="center"/>
    </xf>
    <xf numFmtId="1" fontId="38" fillId="24" borderId="14" xfId="0" applyNumberFormat="1" applyFont="1" applyFill="1" applyBorder="1" applyAlignment="1">
      <alignment horizontal="center"/>
    </xf>
    <xf numFmtId="1" fontId="38" fillId="24" borderId="22" xfId="0" applyNumberFormat="1" applyFont="1" applyFill="1" applyBorder="1" applyAlignment="1">
      <alignment horizontal="center"/>
    </xf>
    <xf numFmtId="0" fontId="39" fillId="24" borderId="0" xfId="0" applyFont="1" applyFill="1" applyBorder="1" applyAlignment="1">
      <alignment horizontal="center"/>
    </xf>
    <xf numFmtId="1" fontId="28" fillId="24" borderId="0" xfId="0" applyNumberFormat="1" applyFont="1" applyFill="1" applyAlignment="1">
      <alignment horizontal="center"/>
    </xf>
    <xf numFmtId="0" fontId="35" fillId="24" borderId="21" xfId="71" applyFont="1" applyFill="1" applyBorder="1" applyAlignment="1">
      <alignment horizontal="left" vertical="center" wrapText="1"/>
      <protection/>
    </xf>
    <xf numFmtId="0" fontId="35" fillId="24" borderId="21" xfId="0" applyFont="1" applyFill="1" applyBorder="1" applyAlignment="1">
      <alignment horizontal="left"/>
    </xf>
    <xf numFmtId="0" fontId="35" fillId="24" borderId="20" xfId="0" applyFont="1" applyFill="1" applyBorder="1" applyAlignment="1">
      <alignment horizontal="left"/>
    </xf>
    <xf numFmtId="0" fontId="35" fillId="24" borderId="19" xfId="71" applyFont="1" applyFill="1" applyBorder="1" applyAlignment="1">
      <alignment horizontal="left"/>
      <protection/>
    </xf>
    <xf numFmtId="0" fontId="28" fillId="24" borderId="21" xfId="0" applyFont="1" applyFill="1" applyBorder="1" applyAlignment="1">
      <alignment horizontal="center" wrapText="1"/>
    </xf>
    <xf numFmtId="0" fontId="37" fillId="24" borderId="0" xfId="0" applyFont="1" applyFill="1" applyAlignment="1">
      <alignment horizontal="center"/>
    </xf>
    <xf numFmtId="0" fontId="31" fillId="24" borderId="21" xfId="0" applyFont="1" applyFill="1" applyBorder="1" applyAlignment="1">
      <alignment horizontal="right"/>
    </xf>
    <xf numFmtId="0" fontId="28" fillId="24" borderId="23" xfId="0" applyFont="1" applyFill="1" applyBorder="1" applyAlignment="1">
      <alignment horizontal="center"/>
    </xf>
    <xf numFmtId="0" fontId="28" fillId="24" borderId="23" xfId="0" applyFont="1" applyFill="1" applyBorder="1" applyAlignment="1">
      <alignment horizontal="left"/>
    </xf>
    <xf numFmtId="0" fontId="35" fillId="24" borderId="23" xfId="71" applyFont="1" applyFill="1" applyBorder="1" applyAlignment="1">
      <alignment horizontal="left"/>
      <protection/>
    </xf>
    <xf numFmtId="0" fontId="35" fillId="24" borderId="23" xfId="71" applyFont="1" applyFill="1" applyBorder="1" applyAlignment="1">
      <alignment horizontal="center"/>
      <protection/>
    </xf>
    <xf numFmtId="0" fontId="37" fillId="24" borderId="23" xfId="0" applyFont="1" applyFill="1" applyBorder="1" applyAlignment="1">
      <alignment horizontal="center"/>
    </xf>
    <xf numFmtId="0" fontId="37" fillId="24" borderId="18" xfId="0" applyFont="1" applyFill="1" applyBorder="1" applyAlignment="1">
      <alignment horizontal="center"/>
    </xf>
    <xf numFmtId="0" fontId="37" fillId="24" borderId="24" xfId="0" applyFont="1" applyFill="1" applyBorder="1" applyAlignment="1">
      <alignment horizontal="center"/>
    </xf>
    <xf numFmtId="0" fontId="35" fillId="24" borderId="23" xfId="0" applyFont="1" applyFill="1" applyBorder="1" applyAlignment="1">
      <alignment horizontal="center"/>
    </xf>
    <xf numFmtId="0" fontId="35" fillId="24" borderId="18" xfId="0" applyFont="1" applyFill="1" applyBorder="1" applyAlignment="1">
      <alignment horizontal="left"/>
    </xf>
    <xf numFmtId="0" fontId="28" fillId="24" borderId="15" xfId="0" applyFont="1" applyFill="1" applyBorder="1" applyAlignment="1">
      <alignment horizontal="center"/>
    </xf>
    <xf numFmtId="0" fontId="35" fillId="24" borderId="19" xfId="0" applyFont="1" applyFill="1" applyBorder="1" applyAlignment="1">
      <alignment horizontal="center"/>
    </xf>
    <xf numFmtId="0" fontId="35" fillId="24" borderId="15" xfId="0" applyFont="1" applyFill="1" applyBorder="1" applyAlignment="1">
      <alignment horizontal="center"/>
    </xf>
    <xf numFmtId="0" fontId="28" fillId="24" borderId="20" xfId="0" applyFont="1" applyFill="1" applyBorder="1" applyAlignment="1">
      <alignment horizontal="left"/>
    </xf>
    <xf numFmtId="0" fontId="28" fillId="24" borderId="0" xfId="0" applyFont="1" applyFill="1" applyBorder="1" applyAlignment="1">
      <alignment/>
    </xf>
    <xf numFmtId="0" fontId="45" fillId="24" borderId="21" xfId="0" applyFont="1" applyFill="1" applyBorder="1" applyAlignment="1">
      <alignment horizontal="center"/>
    </xf>
    <xf numFmtId="184" fontId="0" fillId="24" borderId="0" xfId="0" applyNumberFormat="1" applyFill="1" applyAlignment="1">
      <alignment/>
    </xf>
    <xf numFmtId="0" fontId="28" fillId="24" borderId="21" xfId="0" applyFont="1" applyFill="1" applyBorder="1" applyAlignment="1">
      <alignment/>
    </xf>
    <xf numFmtId="0" fontId="28" fillId="24" borderId="25" xfId="0" applyFont="1" applyFill="1" applyBorder="1" applyAlignment="1">
      <alignment horizontal="center"/>
    </xf>
    <xf numFmtId="0" fontId="28" fillId="24" borderId="25" xfId="0" applyFont="1" applyFill="1" applyBorder="1" applyAlignment="1">
      <alignment/>
    </xf>
    <xf numFmtId="0" fontId="35" fillId="24" borderId="25" xfId="71" applyFont="1" applyFill="1" applyBorder="1" applyAlignment="1">
      <alignment horizontal="center"/>
      <protection/>
    </xf>
    <xf numFmtId="0" fontId="45" fillId="24" borderId="25" xfId="0" applyFont="1" applyFill="1" applyBorder="1" applyAlignment="1">
      <alignment horizontal="center"/>
    </xf>
    <xf numFmtId="0" fontId="35" fillId="24" borderId="25" xfId="71" applyFont="1" applyFill="1" applyBorder="1" applyAlignment="1">
      <alignment horizontal="left"/>
      <protection/>
    </xf>
    <xf numFmtId="0" fontId="28" fillId="24" borderId="19" xfId="0" applyFont="1" applyFill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43" fillId="24" borderId="0" xfId="0" applyFont="1" applyFill="1" applyAlignment="1">
      <alignment horizontal="left"/>
    </xf>
    <xf numFmtId="0" fontId="44" fillId="24" borderId="0" xfId="0" applyFont="1" applyFill="1" applyAlignment="1">
      <alignment horizontal="center"/>
    </xf>
    <xf numFmtId="1" fontId="0" fillId="24" borderId="0" xfId="0" applyNumberFormat="1" applyFill="1" applyAlignment="1">
      <alignment horizontal="center"/>
    </xf>
    <xf numFmtId="0" fontId="35" fillId="24" borderId="21" xfId="71" applyFont="1" applyFill="1" applyBorder="1" applyAlignment="1">
      <alignment vertical="center"/>
      <protection/>
    </xf>
    <xf numFmtId="0" fontId="31" fillId="24" borderId="20" xfId="0" applyFont="1" applyFill="1" applyBorder="1" applyAlignment="1">
      <alignment horizontal="center" vertical="center" wrapText="1"/>
    </xf>
    <xf numFmtId="0" fontId="35" fillId="24" borderId="21" xfId="71" applyFont="1" applyFill="1" applyBorder="1" applyAlignment="1">
      <alignment horizontal="left" vertical="center"/>
      <protection/>
    </xf>
    <xf numFmtId="0" fontId="35" fillId="24" borderId="19" xfId="0" applyFont="1" applyFill="1" applyBorder="1" applyAlignment="1">
      <alignment horizontal="center" vertical="center"/>
    </xf>
    <xf numFmtId="1" fontId="38" fillId="24" borderId="21" xfId="0" applyNumberFormat="1" applyFont="1" applyFill="1" applyBorder="1" applyAlignment="1">
      <alignment horizontal="center" vertical="center"/>
    </xf>
    <xf numFmtId="0" fontId="31" fillId="24" borderId="20" xfId="0" applyFont="1" applyFill="1" applyBorder="1" applyAlignment="1">
      <alignment horizontal="right" vertical="center" wrapText="1"/>
    </xf>
    <xf numFmtId="0" fontId="0" fillId="24" borderId="13" xfId="0" applyFill="1" applyBorder="1" applyAlignment="1">
      <alignment horizontal="left" wrapText="1"/>
    </xf>
    <xf numFmtId="0" fontId="0" fillId="24" borderId="0" xfId="0" applyFill="1" applyBorder="1" applyAlignment="1">
      <alignment horizontal="left" wrapText="1"/>
    </xf>
    <xf numFmtId="0" fontId="39" fillId="24" borderId="21" xfId="0" applyFont="1" applyFill="1" applyBorder="1" applyAlignment="1">
      <alignment horizontal="center"/>
    </xf>
    <xf numFmtId="0" fontId="39" fillId="24" borderId="21" xfId="71" applyFont="1" applyFill="1" applyBorder="1" applyAlignment="1">
      <alignment horizontal="center"/>
      <protection/>
    </xf>
    <xf numFmtId="0" fontId="20" fillId="24" borderId="0" xfId="0" applyFont="1" applyFill="1" applyAlignment="1">
      <alignment/>
    </xf>
    <xf numFmtId="0" fontId="28" fillId="24" borderId="21" xfId="0" applyFont="1" applyFill="1" applyBorder="1" applyAlignment="1">
      <alignment/>
    </xf>
    <xf numFmtId="0" fontId="20" fillId="24" borderId="0" xfId="0" applyFont="1" applyFill="1" applyBorder="1" applyAlignment="1">
      <alignment horizontal="center"/>
    </xf>
    <xf numFmtId="0" fontId="46" fillId="24" borderId="0" xfId="0" applyFont="1" applyFill="1" applyBorder="1" applyAlignment="1">
      <alignment horizontal="left"/>
    </xf>
    <xf numFmtId="0" fontId="46" fillId="24" borderId="0" xfId="0" applyFont="1" applyFill="1" applyBorder="1" applyAlignment="1">
      <alignment horizontal="center"/>
    </xf>
    <xf numFmtId="0" fontId="47" fillId="24" borderId="0" xfId="0" applyFont="1" applyFill="1" applyBorder="1" applyAlignment="1">
      <alignment horizontal="center"/>
    </xf>
    <xf numFmtId="1" fontId="34" fillId="24" borderId="0" xfId="0" applyNumberFormat="1" applyFont="1" applyFill="1" applyBorder="1" applyAlignment="1">
      <alignment horizontal="center"/>
    </xf>
    <xf numFmtId="1" fontId="48" fillId="24" borderId="0" xfId="0" applyNumberFormat="1" applyFont="1" applyFill="1" applyBorder="1" applyAlignment="1">
      <alignment horizontal="center"/>
    </xf>
    <xf numFmtId="1" fontId="30" fillId="24" borderId="0" xfId="0" applyNumberFormat="1" applyFont="1" applyFill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ування1" xfId="51"/>
    <cellStyle name="Акцентування2" xfId="52"/>
    <cellStyle name="Акцентування3" xfId="53"/>
    <cellStyle name="Акцентування4" xfId="54"/>
    <cellStyle name="Акцентування5" xfId="55"/>
    <cellStyle name="Акцентування6" xfId="56"/>
    <cellStyle name="Ввід" xfId="57"/>
    <cellStyle name="Percent" xfId="58"/>
    <cellStyle name="Hyperlink" xfId="59"/>
    <cellStyle name="Currency" xfId="60"/>
    <cellStyle name="Currency [0]" xfId="61"/>
    <cellStyle name="Добре" xfId="62"/>
    <cellStyle name="Заголовок 1" xfId="63"/>
    <cellStyle name="Заголовок 2" xfId="64"/>
    <cellStyle name="Заголовок 3" xfId="65"/>
    <cellStyle name="Заголовок 4" xfId="66"/>
    <cellStyle name="Зв'язана клітинка" xfId="67"/>
    <cellStyle name="Контрольна клітинка" xfId="68"/>
    <cellStyle name="Назва" xfId="69"/>
    <cellStyle name="Обчислення" xfId="70"/>
    <cellStyle name="Обычный_Лист1" xfId="71"/>
    <cellStyle name="Обычный_Прайс от 20.11.2015р. (2)" xfId="72"/>
    <cellStyle name="Followed Hyperlink" xfId="73"/>
    <cellStyle name="Підсумок" xfId="74"/>
    <cellStyle name="Поганий" xfId="75"/>
    <cellStyle name="Примітка" xfId="76"/>
    <cellStyle name="Результат" xfId="77"/>
    <cellStyle name="Середній" xfId="78"/>
    <cellStyle name="Текст попередження" xfId="79"/>
    <cellStyle name="Текст пояснення" xfId="80"/>
    <cellStyle name="Comma" xfId="81"/>
    <cellStyle name="Comma [0]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8"/>
  <sheetViews>
    <sheetView tabSelected="1" zoomScalePageLayoutView="0" workbookViewId="0" topLeftCell="A1">
      <pane xSplit="8" ySplit="13" topLeftCell="I14" activePane="bottomRight" state="frozen"/>
      <selection pane="topLeft" activeCell="A1" sqref="A1"/>
      <selection pane="topRight" activeCell="I1" sqref="I1"/>
      <selection pane="bottomLeft" activeCell="A14" sqref="A14"/>
      <selection pane="bottomRight" activeCell="M24" sqref="M24"/>
    </sheetView>
  </sheetViews>
  <sheetFormatPr defaultColWidth="9.00390625" defaultRowHeight="12.75"/>
  <cols>
    <col min="1" max="1" width="9.125" style="64" customWidth="1"/>
    <col min="2" max="2" width="3.75390625" style="9" customWidth="1"/>
    <col min="3" max="3" width="35.625" style="106" customWidth="1"/>
    <col min="4" max="4" width="14.125" style="107" customWidth="1"/>
    <col min="5" max="5" width="19.25390625" style="12" customWidth="1"/>
    <col min="6" max="6" width="11.25390625" style="108" bestFit="1" customWidth="1"/>
    <col min="7" max="7" width="9.75390625" style="128" customWidth="1"/>
    <col min="8" max="8" width="0.12890625" style="109" customWidth="1"/>
    <col min="9" max="9" width="4.625" style="64" bestFit="1" customWidth="1"/>
    <col min="10" max="16384" width="9.125" style="64" customWidth="1"/>
  </cols>
  <sheetData>
    <row r="1" spans="1:8" s="2" customFormat="1" ht="2.25" customHeight="1">
      <c r="A1" s="1"/>
      <c r="B1" s="1"/>
      <c r="C1" s="1"/>
      <c r="D1" s="1"/>
      <c r="E1" s="1"/>
      <c r="F1" s="1"/>
      <c r="G1" s="1"/>
      <c r="H1" s="1"/>
    </row>
    <row r="2" spans="1:8" s="2" customFormat="1" ht="24" hidden="1" thickBot="1">
      <c r="A2" s="3"/>
      <c r="B2" s="3"/>
      <c r="C2" s="3"/>
      <c r="D2" s="3"/>
      <c r="E2" s="3"/>
      <c r="F2" s="3"/>
      <c r="G2" s="3"/>
      <c r="H2" s="3"/>
    </row>
    <row r="3" spans="1:8" s="2" customFormat="1" ht="15" customHeight="1" hidden="1">
      <c r="A3" s="4"/>
      <c r="B3" s="4"/>
      <c r="C3" s="4"/>
      <c r="D3" s="4"/>
      <c r="E3" s="4"/>
      <c r="F3" s="4"/>
      <c r="G3" s="4"/>
      <c r="H3" s="4"/>
    </row>
    <row r="4" spans="1:8" s="2" customFormat="1" ht="15" customHeight="1" hidden="1">
      <c r="A4" s="5"/>
      <c r="B4" s="5"/>
      <c r="C4" s="5"/>
      <c r="D4" s="5"/>
      <c r="E4" s="5"/>
      <c r="F4" s="5"/>
      <c r="G4" s="5"/>
      <c r="H4" s="5"/>
    </row>
    <row r="5" spans="1:8" s="2" customFormat="1" ht="12.75" hidden="1">
      <c r="A5" s="6"/>
      <c r="B5" s="6"/>
      <c r="C5" s="6"/>
      <c r="D5" s="6"/>
      <c r="E5" s="6"/>
      <c r="F5" s="6"/>
      <c r="G5" s="7"/>
      <c r="H5" s="8"/>
    </row>
    <row r="6" spans="2:8" s="2" customFormat="1" ht="15" hidden="1">
      <c r="B6" s="9"/>
      <c r="C6" s="10"/>
      <c r="D6" s="11"/>
      <c r="E6" s="12"/>
      <c r="F6" s="13"/>
      <c r="G6" s="14"/>
      <c r="H6" s="14"/>
    </row>
    <row r="7" spans="1:8" s="2" customFormat="1" ht="15" customHeight="1">
      <c r="A7" s="15" t="s">
        <v>955</v>
      </c>
      <c r="B7" s="16"/>
      <c r="C7" s="16"/>
      <c r="D7" s="16"/>
      <c r="E7" s="16"/>
      <c r="F7" s="16"/>
      <c r="G7" s="17"/>
      <c r="H7" s="14"/>
    </row>
    <row r="8" spans="1:8" s="2" customFormat="1" ht="24.75" customHeight="1">
      <c r="A8" s="18"/>
      <c r="B8" s="19"/>
      <c r="C8" s="19"/>
      <c r="D8" s="19"/>
      <c r="E8" s="19"/>
      <c r="F8" s="19"/>
      <c r="G8" s="20"/>
      <c r="H8" s="14"/>
    </row>
    <row r="9" spans="2:8" s="2" customFormat="1" ht="15.75">
      <c r="B9" s="9"/>
      <c r="C9" s="21"/>
      <c r="D9" s="22" t="s">
        <v>0</v>
      </c>
      <c r="E9" s="23"/>
      <c r="F9" s="24" t="s">
        <v>1</v>
      </c>
      <c r="G9" s="25">
        <v>18</v>
      </c>
      <c r="H9" s="14" t="s">
        <v>894</v>
      </c>
    </row>
    <row r="10" spans="2:8" s="2" customFormat="1" ht="15.75">
      <c r="B10" s="9"/>
      <c r="C10" s="21"/>
      <c r="D10" s="26" t="s">
        <v>2</v>
      </c>
      <c r="E10" s="27"/>
      <c r="F10" s="28" t="s">
        <v>1</v>
      </c>
      <c r="G10" s="25">
        <v>18</v>
      </c>
      <c r="H10" s="2" t="s">
        <v>894</v>
      </c>
    </row>
    <row r="11" spans="2:8" s="2" customFormat="1" ht="15.75" customHeight="1">
      <c r="B11" s="9"/>
      <c r="C11" s="29"/>
      <c r="D11" s="30"/>
      <c r="F11" s="24" t="s">
        <v>3</v>
      </c>
      <c r="G11" s="31">
        <v>30</v>
      </c>
      <c r="H11" s="14"/>
    </row>
    <row r="12" spans="3:7" s="32" customFormat="1" ht="20.25" customHeight="1">
      <c r="C12" s="33" t="s">
        <v>954</v>
      </c>
      <c r="D12" s="34"/>
      <c r="E12" s="35"/>
      <c r="F12" s="32" t="s">
        <v>4</v>
      </c>
      <c r="G12" s="32" t="s">
        <v>4</v>
      </c>
    </row>
    <row r="13" spans="1:8" s="32" customFormat="1" ht="12" customHeight="1">
      <c r="A13" s="36"/>
      <c r="B13" s="37" t="s">
        <v>5</v>
      </c>
      <c r="C13" s="38" t="s">
        <v>896</v>
      </c>
      <c r="D13" s="38" t="s">
        <v>2</v>
      </c>
      <c r="E13" s="37" t="s">
        <v>518</v>
      </c>
      <c r="F13" s="39" t="s">
        <v>6</v>
      </c>
      <c r="G13" s="39" t="s">
        <v>7</v>
      </c>
      <c r="H13" s="40"/>
    </row>
    <row r="14" spans="1:8" s="36" customFormat="1" ht="12" customHeight="1">
      <c r="A14" s="36" t="s">
        <v>895</v>
      </c>
      <c r="B14" s="41">
        <v>1</v>
      </c>
      <c r="C14" s="42" t="s">
        <v>8</v>
      </c>
      <c r="D14" s="41" t="s">
        <v>9</v>
      </c>
      <c r="E14" s="43" t="s">
        <v>10</v>
      </c>
      <c r="F14" s="44">
        <v>316</v>
      </c>
      <c r="G14" s="45">
        <f aca="true" t="shared" si="0" ref="G14:G33">F14*$G$9</f>
        <v>5688</v>
      </c>
      <c r="H14" s="46">
        <f aca="true" t="shared" si="1" ref="H14:H33">G14*(100-$G$11)/100</f>
        <v>3981.6</v>
      </c>
    </row>
    <row r="15" spans="1:8" s="36" customFormat="1" ht="12" customHeight="1">
      <c r="A15" s="36" t="s">
        <v>895</v>
      </c>
      <c r="B15" s="41">
        <v>2</v>
      </c>
      <c r="C15" s="42" t="s">
        <v>8</v>
      </c>
      <c r="D15" s="41" t="s">
        <v>11</v>
      </c>
      <c r="E15" s="43" t="s">
        <v>12</v>
      </c>
      <c r="F15" s="44">
        <v>222</v>
      </c>
      <c r="G15" s="45">
        <f t="shared" si="0"/>
        <v>3996</v>
      </c>
      <c r="H15" s="46">
        <f t="shared" si="1"/>
        <v>2797.2</v>
      </c>
    </row>
    <row r="16" spans="1:8" s="32" customFormat="1" ht="12" customHeight="1">
      <c r="A16" s="36" t="s">
        <v>895</v>
      </c>
      <c r="B16" s="41">
        <v>3</v>
      </c>
      <c r="C16" s="42" t="s">
        <v>13</v>
      </c>
      <c r="D16" s="41" t="s">
        <v>14</v>
      </c>
      <c r="E16" s="43" t="s">
        <v>15</v>
      </c>
      <c r="F16" s="44">
        <v>411</v>
      </c>
      <c r="G16" s="45">
        <f t="shared" si="0"/>
        <v>7398</v>
      </c>
      <c r="H16" s="46">
        <f t="shared" si="1"/>
        <v>5178.6</v>
      </c>
    </row>
    <row r="17" spans="1:8" s="36" customFormat="1" ht="12" customHeight="1">
      <c r="A17" s="36" t="s">
        <v>895</v>
      </c>
      <c r="B17" s="41">
        <v>4</v>
      </c>
      <c r="C17" s="42" t="s">
        <v>16</v>
      </c>
      <c r="D17" s="41" t="s">
        <v>17</v>
      </c>
      <c r="E17" s="43" t="s">
        <v>18</v>
      </c>
      <c r="F17" s="44">
        <v>206</v>
      </c>
      <c r="G17" s="45">
        <f t="shared" si="0"/>
        <v>3708</v>
      </c>
      <c r="H17" s="46">
        <f t="shared" si="1"/>
        <v>2595.6</v>
      </c>
    </row>
    <row r="18" spans="1:8" s="36" customFormat="1" ht="11.25" customHeight="1">
      <c r="A18" s="36" t="s">
        <v>895</v>
      </c>
      <c r="B18" s="41">
        <v>5</v>
      </c>
      <c r="C18" s="42" t="s">
        <v>16</v>
      </c>
      <c r="D18" s="41" t="s">
        <v>19</v>
      </c>
      <c r="E18" s="43" t="s">
        <v>20</v>
      </c>
      <c r="F18" s="44">
        <v>135</v>
      </c>
      <c r="G18" s="45">
        <f t="shared" si="0"/>
        <v>2430</v>
      </c>
      <c r="H18" s="46">
        <f t="shared" si="1"/>
        <v>1701</v>
      </c>
    </row>
    <row r="19" spans="1:8" s="36" customFormat="1" ht="12" customHeight="1">
      <c r="A19" s="36" t="s">
        <v>895</v>
      </c>
      <c r="B19" s="41">
        <v>6</v>
      </c>
      <c r="C19" s="42" t="s">
        <v>21</v>
      </c>
      <c r="D19" s="41" t="s">
        <v>22</v>
      </c>
      <c r="E19" s="43" t="s">
        <v>23</v>
      </c>
      <c r="F19" s="44">
        <v>190</v>
      </c>
      <c r="G19" s="45">
        <f t="shared" si="0"/>
        <v>3420</v>
      </c>
      <c r="H19" s="46">
        <f t="shared" si="1"/>
        <v>2394</v>
      </c>
    </row>
    <row r="20" spans="1:8" s="36" customFormat="1" ht="12" customHeight="1">
      <c r="A20" s="36" t="s">
        <v>895</v>
      </c>
      <c r="B20" s="41">
        <v>7</v>
      </c>
      <c r="C20" s="42" t="s">
        <v>24</v>
      </c>
      <c r="D20" s="41" t="s">
        <v>25</v>
      </c>
      <c r="E20" s="47" t="s">
        <v>26</v>
      </c>
      <c r="F20" s="44">
        <v>117</v>
      </c>
      <c r="G20" s="45">
        <f t="shared" si="0"/>
        <v>2106</v>
      </c>
      <c r="H20" s="46">
        <f t="shared" si="1"/>
        <v>1474.2</v>
      </c>
    </row>
    <row r="21" spans="1:8" s="36" customFormat="1" ht="12" customHeight="1">
      <c r="A21" s="36" t="s">
        <v>895</v>
      </c>
      <c r="B21" s="41">
        <v>8</v>
      </c>
      <c r="C21" s="42" t="s">
        <v>24</v>
      </c>
      <c r="D21" s="48" t="s">
        <v>27</v>
      </c>
      <c r="E21" s="47" t="s">
        <v>28</v>
      </c>
      <c r="F21" s="44">
        <v>216</v>
      </c>
      <c r="G21" s="45">
        <f t="shared" si="0"/>
        <v>3888</v>
      </c>
      <c r="H21" s="46">
        <f t="shared" si="1"/>
        <v>2721.6</v>
      </c>
    </row>
    <row r="22" spans="1:8" s="36" customFormat="1" ht="12" customHeight="1">
      <c r="A22" s="36" t="s">
        <v>895</v>
      </c>
      <c r="B22" s="41">
        <v>9</v>
      </c>
      <c r="C22" s="42" t="s">
        <v>24</v>
      </c>
      <c r="D22" s="48" t="s">
        <v>29</v>
      </c>
      <c r="E22" s="47" t="s">
        <v>30</v>
      </c>
      <c r="F22" s="44">
        <v>257</v>
      </c>
      <c r="G22" s="45">
        <f t="shared" si="0"/>
        <v>4626</v>
      </c>
      <c r="H22" s="46">
        <f t="shared" si="1"/>
        <v>3238.2</v>
      </c>
    </row>
    <row r="23" spans="1:8" s="36" customFormat="1" ht="12" customHeight="1">
      <c r="A23" s="36" t="s">
        <v>895</v>
      </c>
      <c r="B23" s="41">
        <v>10</v>
      </c>
      <c r="C23" s="42" t="s">
        <v>24</v>
      </c>
      <c r="D23" s="48" t="s">
        <v>31</v>
      </c>
      <c r="E23" s="47" t="s">
        <v>32</v>
      </c>
      <c r="F23" s="44">
        <v>322</v>
      </c>
      <c r="G23" s="45">
        <f t="shared" si="0"/>
        <v>5796</v>
      </c>
      <c r="H23" s="46">
        <f t="shared" si="1"/>
        <v>4057.2</v>
      </c>
    </row>
    <row r="24" spans="1:8" s="36" customFormat="1" ht="12" customHeight="1">
      <c r="A24" s="36" t="s">
        <v>895</v>
      </c>
      <c r="B24" s="41">
        <v>11</v>
      </c>
      <c r="C24" s="42" t="s">
        <v>33</v>
      </c>
      <c r="D24" s="48" t="s">
        <v>34</v>
      </c>
      <c r="E24" s="47" t="s">
        <v>35</v>
      </c>
      <c r="F24" s="44">
        <v>67</v>
      </c>
      <c r="G24" s="45">
        <f t="shared" si="0"/>
        <v>1206</v>
      </c>
      <c r="H24" s="46">
        <f t="shared" si="1"/>
        <v>844.2</v>
      </c>
    </row>
    <row r="25" spans="1:8" s="36" customFormat="1" ht="12" customHeight="1">
      <c r="A25" s="36" t="s">
        <v>895</v>
      </c>
      <c r="B25" s="41">
        <v>12</v>
      </c>
      <c r="C25" s="42" t="s">
        <v>36</v>
      </c>
      <c r="D25" s="48" t="s">
        <v>37</v>
      </c>
      <c r="E25" s="47" t="s">
        <v>38</v>
      </c>
      <c r="F25" s="44">
        <v>662</v>
      </c>
      <c r="G25" s="45">
        <f t="shared" si="0"/>
        <v>11916</v>
      </c>
      <c r="H25" s="46">
        <f t="shared" si="1"/>
        <v>8341.2</v>
      </c>
    </row>
    <row r="26" spans="1:8" s="36" customFormat="1" ht="12" customHeight="1">
      <c r="A26" s="36" t="s">
        <v>895</v>
      </c>
      <c r="B26" s="41">
        <v>13</v>
      </c>
      <c r="C26" s="42" t="s">
        <v>36</v>
      </c>
      <c r="D26" s="48" t="s">
        <v>39</v>
      </c>
      <c r="E26" s="47" t="s">
        <v>40</v>
      </c>
      <c r="F26" s="44">
        <v>704</v>
      </c>
      <c r="G26" s="45">
        <f t="shared" si="0"/>
        <v>12672</v>
      </c>
      <c r="H26" s="46">
        <f t="shared" si="1"/>
        <v>8870.4</v>
      </c>
    </row>
    <row r="27" spans="1:8" s="36" customFormat="1" ht="12" customHeight="1">
      <c r="A27" s="36" t="s">
        <v>895</v>
      </c>
      <c r="B27" s="41">
        <v>14</v>
      </c>
      <c r="C27" s="49" t="s">
        <v>41</v>
      </c>
      <c r="D27" s="48" t="s">
        <v>42</v>
      </c>
      <c r="E27" s="47" t="s">
        <v>43</v>
      </c>
      <c r="F27" s="44">
        <v>115</v>
      </c>
      <c r="G27" s="45">
        <f t="shared" si="0"/>
        <v>2070</v>
      </c>
      <c r="H27" s="46">
        <f t="shared" si="1"/>
        <v>1449</v>
      </c>
    </row>
    <row r="28" spans="1:8" s="36" customFormat="1" ht="12" customHeight="1">
      <c r="A28" s="36" t="s">
        <v>895</v>
      </c>
      <c r="B28" s="41">
        <v>15</v>
      </c>
      <c r="C28" s="42" t="s">
        <v>44</v>
      </c>
      <c r="D28" s="41" t="s">
        <v>45</v>
      </c>
      <c r="E28" s="47" t="s">
        <v>46</v>
      </c>
      <c r="F28" s="44">
        <v>37</v>
      </c>
      <c r="G28" s="45">
        <f t="shared" si="0"/>
        <v>666</v>
      </c>
      <c r="H28" s="46">
        <f t="shared" si="1"/>
        <v>466.2</v>
      </c>
    </row>
    <row r="29" spans="1:8" s="36" customFormat="1" ht="12" customHeight="1">
      <c r="A29" s="36" t="s">
        <v>895</v>
      </c>
      <c r="B29" s="41">
        <v>16</v>
      </c>
      <c r="C29" s="42" t="s">
        <v>47</v>
      </c>
      <c r="D29" s="41" t="s">
        <v>48</v>
      </c>
      <c r="E29" s="47" t="s">
        <v>49</v>
      </c>
      <c r="F29" s="44">
        <v>66</v>
      </c>
      <c r="G29" s="45">
        <f t="shared" si="0"/>
        <v>1188</v>
      </c>
      <c r="H29" s="46">
        <f t="shared" si="1"/>
        <v>831.6</v>
      </c>
    </row>
    <row r="30" spans="1:8" s="36" customFormat="1" ht="12" customHeight="1">
      <c r="A30" s="36" t="s">
        <v>895</v>
      </c>
      <c r="B30" s="41">
        <v>17</v>
      </c>
      <c r="C30" s="42" t="s">
        <v>50</v>
      </c>
      <c r="D30" s="41" t="s">
        <v>51</v>
      </c>
      <c r="E30" s="47" t="s">
        <v>52</v>
      </c>
      <c r="F30" s="44">
        <v>40</v>
      </c>
      <c r="G30" s="45">
        <f t="shared" si="0"/>
        <v>720</v>
      </c>
      <c r="H30" s="46">
        <f t="shared" si="1"/>
        <v>504</v>
      </c>
    </row>
    <row r="31" spans="1:8" s="36" customFormat="1" ht="12" customHeight="1">
      <c r="A31" s="36" t="s">
        <v>895</v>
      </c>
      <c r="B31" s="41">
        <v>18</v>
      </c>
      <c r="C31" s="42" t="s">
        <v>53</v>
      </c>
      <c r="D31" s="41" t="s">
        <v>54</v>
      </c>
      <c r="E31" s="47" t="s">
        <v>55</v>
      </c>
      <c r="F31" s="44">
        <v>13</v>
      </c>
      <c r="G31" s="45">
        <f t="shared" si="0"/>
        <v>234</v>
      </c>
      <c r="H31" s="46">
        <f t="shared" si="1"/>
        <v>163.8</v>
      </c>
    </row>
    <row r="32" spans="1:8" s="36" customFormat="1" ht="12" customHeight="1">
      <c r="A32" s="36" t="s">
        <v>895</v>
      </c>
      <c r="B32" s="41">
        <v>19</v>
      </c>
      <c r="C32" s="42" t="s">
        <v>56</v>
      </c>
      <c r="D32" s="41" t="s">
        <v>57</v>
      </c>
      <c r="E32" s="47" t="s">
        <v>55</v>
      </c>
      <c r="F32" s="44">
        <v>18</v>
      </c>
      <c r="G32" s="45">
        <f t="shared" si="0"/>
        <v>324</v>
      </c>
      <c r="H32" s="46">
        <f t="shared" si="1"/>
        <v>226.8</v>
      </c>
    </row>
    <row r="33" spans="1:8" s="36" customFormat="1" ht="12" customHeight="1">
      <c r="A33" s="36" t="s">
        <v>895</v>
      </c>
      <c r="B33" s="41">
        <v>20</v>
      </c>
      <c r="C33" s="42" t="s">
        <v>58</v>
      </c>
      <c r="D33" s="48" t="s">
        <v>59</v>
      </c>
      <c r="E33" s="47" t="s">
        <v>60</v>
      </c>
      <c r="F33" s="44">
        <v>80</v>
      </c>
      <c r="G33" s="45">
        <f t="shared" si="0"/>
        <v>1440</v>
      </c>
      <c r="H33" s="46">
        <f t="shared" si="1"/>
        <v>1008</v>
      </c>
    </row>
    <row r="34" spans="1:8" s="36" customFormat="1" ht="12" customHeight="1">
      <c r="A34" s="36" t="s">
        <v>895</v>
      </c>
      <c r="B34" s="50">
        <v>21</v>
      </c>
      <c r="C34" s="51" t="s">
        <v>61</v>
      </c>
      <c r="D34" s="52" t="s">
        <v>62</v>
      </c>
      <c r="E34" s="53" t="s">
        <v>63</v>
      </c>
      <c r="F34" s="44">
        <v>132</v>
      </c>
      <c r="G34" s="45">
        <f aca="true" t="shared" si="2" ref="G34:G45">F34*$G$9</f>
        <v>2376</v>
      </c>
      <c r="H34" s="46">
        <f aca="true" t="shared" si="3" ref="H34:H45">G34*(100-$G$11)/100</f>
        <v>1663.2</v>
      </c>
    </row>
    <row r="35" spans="1:8" s="36" customFormat="1" ht="12" customHeight="1">
      <c r="A35" s="36" t="s">
        <v>895</v>
      </c>
      <c r="B35" s="54">
        <v>22</v>
      </c>
      <c r="C35" s="42" t="s">
        <v>912</v>
      </c>
      <c r="D35" s="41" t="s">
        <v>65</v>
      </c>
      <c r="E35" s="47" t="s">
        <v>66</v>
      </c>
      <c r="F35" s="44">
        <v>100</v>
      </c>
      <c r="G35" s="45">
        <f t="shared" si="2"/>
        <v>1800</v>
      </c>
      <c r="H35" s="46">
        <f t="shared" si="3"/>
        <v>1260</v>
      </c>
    </row>
    <row r="36" spans="1:8" s="36" customFormat="1" ht="12" customHeight="1">
      <c r="A36" s="36" t="s">
        <v>895</v>
      </c>
      <c r="B36" s="54">
        <v>23</v>
      </c>
      <c r="C36" s="42" t="s">
        <v>67</v>
      </c>
      <c r="D36" s="41" t="s">
        <v>68</v>
      </c>
      <c r="E36" s="53" t="s">
        <v>69</v>
      </c>
      <c r="F36" s="44">
        <v>63</v>
      </c>
      <c r="G36" s="45">
        <f t="shared" si="2"/>
        <v>1134</v>
      </c>
      <c r="H36" s="46">
        <f t="shared" si="3"/>
        <v>793.8</v>
      </c>
    </row>
    <row r="37" spans="1:8" s="36" customFormat="1" ht="12" customHeight="1">
      <c r="A37" s="36" t="s">
        <v>895</v>
      </c>
      <c r="B37" s="54">
        <v>24</v>
      </c>
      <c r="C37" s="51" t="s">
        <v>70</v>
      </c>
      <c r="D37" s="41" t="s">
        <v>71</v>
      </c>
      <c r="E37" s="47" t="s">
        <v>72</v>
      </c>
      <c r="F37" s="44">
        <v>127</v>
      </c>
      <c r="G37" s="45">
        <f t="shared" si="2"/>
        <v>2286</v>
      </c>
      <c r="H37" s="46">
        <f t="shared" si="3"/>
        <v>1600.2</v>
      </c>
    </row>
    <row r="38" spans="1:8" s="36" customFormat="1" ht="12" customHeight="1">
      <c r="A38" s="36" t="s">
        <v>895</v>
      </c>
      <c r="B38" s="54">
        <v>25</v>
      </c>
      <c r="C38" s="42" t="s">
        <v>912</v>
      </c>
      <c r="D38" s="41" t="s">
        <v>73</v>
      </c>
      <c r="E38" s="47" t="s">
        <v>74</v>
      </c>
      <c r="F38" s="44">
        <v>93</v>
      </c>
      <c r="G38" s="45">
        <f t="shared" si="2"/>
        <v>1674</v>
      </c>
      <c r="H38" s="46">
        <f t="shared" si="3"/>
        <v>1171.8</v>
      </c>
    </row>
    <row r="39" spans="1:8" s="36" customFormat="1" ht="12" customHeight="1">
      <c r="A39" s="36" t="s">
        <v>895</v>
      </c>
      <c r="B39" s="54">
        <v>26</v>
      </c>
      <c r="C39" s="42" t="s">
        <v>67</v>
      </c>
      <c r="D39" s="41" t="s">
        <v>75</v>
      </c>
      <c r="E39" s="53" t="s">
        <v>76</v>
      </c>
      <c r="F39" s="44">
        <v>60</v>
      </c>
      <c r="G39" s="45">
        <f t="shared" si="2"/>
        <v>1080</v>
      </c>
      <c r="H39" s="46">
        <f t="shared" si="3"/>
        <v>756</v>
      </c>
    </row>
    <row r="40" spans="1:8" s="36" customFormat="1" ht="12" customHeight="1">
      <c r="A40" s="36" t="s">
        <v>895</v>
      </c>
      <c r="B40" s="54">
        <v>27</v>
      </c>
      <c r="C40" s="51" t="s">
        <v>77</v>
      </c>
      <c r="D40" s="41" t="s">
        <v>78</v>
      </c>
      <c r="E40" s="47" t="s">
        <v>79</v>
      </c>
      <c r="F40" s="44">
        <v>121</v>
      </c>
      <c r="G40" s="45">
        <f t="shared" si="2"/>
        <v>2178</v>
      </c>
      <c r="H40" s="46">
        <f t="shared" si="3"/>
        <v>1524.6</v>
      </c>
    </row>
    <row r="41" spans="1:8" s="36" customFormat="1" ht="12" customHeight="1">
      <c r="A41" s="36" t="s">
        <v>895</v>
      </c>
      <c r="B41" s="54">
        <v>28</v>
      </c>
      <c r="C41" s="42" t="s">
        <v>912</v>
      </c>
      <c r="D41" s="41" t="s">
        <v>80</v>
      </c>
      <c r="E41" s="47" t="s">
        <v>81</v>
      </c>
      <c r="F41" s="44">
        <v>87</v>
      </c>
      <c r="G41" s="45">
        <f t="shared" si="2"/>
        <v>1566</v>
      </c>
      <c r="H41" s="46">
        <f t="shared" si="3"/>
        <v>1096.2</v>
      </c>
    </row>
    <row r="42" spans="1:8" s="36" customFormat="1" ht="12" customHeight="1">
      <c r="A42" s="36" t="s">
        <v>895</v>
      </c>
      <c r="B42" s="54">
        <v>29</v>
      </c>
      <c r="C42" s="42" t="s">
        <v>67</v>
      </c>
      <c r="D42" s="41" t="s">
        <v>82</v>
      </c>
      <c r="E42" s="53" t="s">
        <v>83</v>
      </c>
      <c r="F42" s="44">
        <v>55</v>
      </c>
      <c r="G42" s="45">
        <f t="shared" si="2"/>
        <v>990</v>
      </c>
      <c r="H42" s="46">
        <f t="shared" si="3"/>
        <v>693</v>
      </c>
    </row>
    <row r="43" spans="1:8" s="36" customFormat="1" ht="12" customHeight="1">
      <c r="A43" s="36" t="s">
        <v>895</v>
      </c>
      <c r="B43" s="54">
        <v>30</v>
      </c>
      <c r="C43" s="51" t="s">
        <v>84</v>
      </c>
      <c r="D43" s="41" t="s">
        <v>85</v>
      </c>
      <c r="E43" s="47" t="s">
        <v>86</v>
      </c>
      <c r="F43" s="44">
        <v>116</v>
      </c>
      <c r="G43" s="45">
        <f t="shared" si="2"/>
        <v>2088</v>
      </c>
      <c r="H43" s="46">
        <f t="shared" si="3"/>
        <v>1461.6</v>
      </c>
    </row>
    <row r="44" spans="1:8" s="36" customFormat="1" ht="12" customHeight="1">
      <c r="A44" s="36" t="s">
        <v>895</v>
      </c>
      <c r="B44" s="54">
        <v>31</v>
      </c>
      <c r="C44" s="42" t="s">
        <v>912</v>
      </c>
      <c r="D44" s="41" t="s">
        <v>87</v>
      </c>
      <c r="E44" s="47" t="s">
        <v>88</v>
      </c>
      <c r="F44" s="44">
        <v>81</v>
      </c>
      <c r="G44" s="45">
        <f t="shared" si="2"/>
        <v>1458</v>
      </c>
      <c r="H44" s="46">
        <f t="shared" si="3"/>
        <v>1020.6</v>
      </c>
    </row>
    <row r="45" spans="1:8" s="36" customFormat="1" ht="12" customHeight="1">
      <c r="A45" s="36" t="s">
        <v>895</v>
      </c>
      <c r="B45" s="54">
        <v>32</v>
      </c>
      <c r="C45" s="42" t="s">
        <v>67</v>
      </c>
      <c r="D45" s="41" t="s">
        <v>89</v>
      </c>
      <c r="E45" s="53" t="s">
        <v>90</v>
      </c>
      <c r="F45" s="44">
        <v>51</v>
      </c>
      <c r="G45" s="45">
        <f t="shared" si="2"/>
        <v>918</v>
      </c>
      <c r="H45" s="46">
        <f t="shared" si="3"/>
        <v>642.6</v>
      </c>
    </row>
    <row r="46" spans="1:8" s="36" customFormat="1" ht="12" customHeight="1">
      <c r="A46" s="36" t="s">
        <v>895</v>
      </c>
      <c r="B46" s="50">
        <v>33</v>
      </c>
      <c r="C46" s="51" t="s">
        <v>91</v>
      </c>
      <c r="D46" s="52" t="s">
        <v>92</v>
      </c>
      <c r="E46" s="53" t="s">
        <v>93</v>
      </c>
      <c r="F46" s="44">
        <v>221</v>
      </c>
      <c r="G46" s="45">
        <f aca="true" t="shared" si="4" ref="G46:G51">F46*$G$9</f>
        <v>3978</v>
      </c>
      <c r="H46" s="46">
        <f aca="true" t="shared" si="5" ref="H46:H51">G46*(100-$G$11)/100</f>
        <v>2784.6</v>
      </c>
    </row>
    <row r="47" spans="1:8" s="36" customFormat="1" ht="12" customHeight="1">
      <c r="A47" s="36" t="s">
        <v>895</v>
      </c>
      <c r="B47" s="50">
        <v>34</v>
      </c>
      <c r="C47" s="42" t="s">
        <v>912</v>
      </c>
      <c r="D47" s="41" t="s">
        <v>94</v>
      </c>
      <c r="E47" s="53" t="s">
        <v>95</v>
      </c>
      <c r="F47" s="44">
        <v>76</v>
      </c>
      <c r="G47" s="45">
        <f t="shared" si="4"/>
        <v>1368</v>
      </c>
      <c r="H47" s="46">
        <f t="shared" si="5"/>
        <v>957.6</v>
      </c>
    </row>
    <row r="48" spans="1:8" s="36" customFormat="1" ht="12" customHeight="1">
      <c r="A48" s="36" t="s">
        <v>895</v>
      </c>
      <c r="B48" s="50">
        <v>35</v>
      </c>
      <c r="C48" s="42" t="s">
        <v>67</v>
      </c>
      <c r="D48" s="41" t="s">
        <v>96</v>
      </c>
      <c r="E48" s="53" t="s">
        <v>97</v>
      </c>
      <c r="F48" s="44">
        <v>51</v>
      </c>
      <c r="G48" s="45">
        <f t="shared" si="4"/>
        <v>918</v>
      </c>
      <c r="H48" s="46">
        <f t="shared" si="5"/>
        <v>642.6</v>
      </c>
    </row>
    <row r="49" spans="1:8" s="36" customFormat="1" ht="12" customHeight="1">
      <c r="A49" s="36" t="s">
        <v>895</v>
      </c>
      <c r="B49" s="54">
        <v>36</v>
      </c>
      <c r="C49" s="51" t="s">
        <v>61</v>
      </c>
      <c r="D49" s="41" t="s">
        <v>98</v>
      </c>
      <c r="E49" s="47" t="s">
        <v>99</v>
      </c>
      <c r="F49" s="44">
        <v>204</v>
      </c>
      <c r="G49" s="45">
        <f t="shared" si="4"/>
        <v>3672</v>
      </c>
      <c r="H49" s="46">
        <f t="shared" si="5"/>
        <v>2570.4</v>
      </c>
    </row>
    <row r="50" spans="1:8" s="36" customFormat="1" ht="12" customHeight="1">
      <c r="A50" s="36" t="s">
        <v>895</v>
      </c>
      <c r="B50" s="50">
        <v>37</v>
      </c>
      <c r="C50" s="42" t="s">
        <v>912</v>
      </c>
      <c r="D50" s="41" t="s">
        <v>100</v>
      </c>
      <c r="E50" s="47" t="s">
        <v>101</v>
      </c>
      <c r="F50" s="44">
        <v>100</v>
      </c>
      <c r="G50" s="45">
        <f t="shared" si="4"/>
        <v>1800</v>
      </c>
      <c r="H50" s="46">
        <f t="shared" si="5"/>
        <v>1260</v>
      </c>
    </row>
    <row r="51" spans="1:8" s="36" customFormat="1" ht="12" customHeight="1">
      <c r="A51" s="36" t="s">
        <v>895</v>
      </c>
      <c r="B51" s="50">
        <v>38</v>
      </c>
      <c r="C51" s="42" t="s">
        <v>67</v>
      </c>
      <c r="D51" s="41" t="s">
        <v>102</v>
      </c>
      <c r="E51" s="53" t="s">
        <v>103</v>
      </c>
      <c r="F51" s="44">
        <v>63</v>
      </c>
      <c r="G51" s="45">
        <f t="shared" si="4"/>
        <v>1134</v>
      </c>
      <c r="H51" s="46">
        <f t="shared" si="5"/>
        <v>793.8</v>
      </c>
    </row>
    <row r="52" spans="1:8" s="36" customFormat="1" ht="12" customHeight="1">
      <c r="A52" s="36" t="s">
        <v>895</v>
      </c>
      <c r="B52" s="54">
        <v>39</v>
      </c>
      <c r="C52" s="51" t="s">
        <v>70</v>
      </c>
      <c r="D52" s="41" t="s">
        <v>104</v>
      </c>
      <c r="E52" s="47" t="s">
        <v>72</v>
      </c>
      <c r="F52" s="44">
        <v>200</v>
      </c>
      <c r="G52" s="45">
        <f aca="true" t="shared" si="6" ref="G52:G63">F52*$G$9</f>
        <v>3600</v>
      </c>
      <c r="H52" s="46">
        <f aca="true" t="shared" si="7" ref="H52:H63">G52*(100-$G$11)/100</f>
        <v>2520</v>
      </c>
    </row>
    <row r="53" spans="1:8" s="36" customFormat="1" ht="12" customHeight="1">
      <c r="A53" s="36" t="s">
        <v>895</v>
      </c>
      <c r="B53" s="54">
        <v>40</v>
      </c>
      <c r="C53" s="42" t="s">
        <v>912</v>
      </c>
      <c r="D53" s="41" t="s">
        <v>105</v>
      </c>
      <c r="E53" s="47" t="s">
        <v>106</v>
      </c>
      <c r="F53" s="44">
        <v>93</v>
      </c>
      <c r="G53" s="45">
        <f t="shared" si="6"/>
        <v>1674</v>
      </c>
      <c r="H53" s="46">
        <f t="shared" si="7"/>
        <v>1171.8</v>
      </c>
    </row>
    <row r="54" spans="1:8" s="36" customFormat="1" ht="12" customHeight="1">
      <c r="A54" s="36" t="s">
        <v>895</v>
      </c>
      <c r="B54" s="54">
        <v>41</v>
      </c>
      <c r="C54" s="42" t="s">
        <v>67</v>
      </c>
      <c r="D54" s="41" t="s">
        <v>107</v>
      </c>
      <c r="E54" s="53" t="s">
        <v>108</v>
      </c>
      <c r="F54" s="44">
        <v>60</v>
      </c>
      <c r="G54" s="45">
        <f t="shared" si="6"/>
        <v>1080</v>
      </c>
      <c r="H54" s="46">
        <f t="shared" si="7"/>
        <v>756</v>
      </c>
    </row>
    <row r="55" spans="1:8" s="36" customFormat="1" ht="12" customHeight="1">
      <c r="A55" s="36" t="s">
        <v>895</v>
      </c>
      <c r="B55" s="54">
        <v>42</v>
      </c>
      <c r="C55" s="51" t="s">
        <v>77</v>
      </c>
      <c r="D55" s="41" t="s">
        <v>109</v>
      </c>
      <c r="E55" s="47" t="s">
        <v>79</v>
      </c>
      <c r="F55" s="44">
        <v>182</v>
      </c>
      <c r="G55" s="45">
        <f t="shared" si="6"/>
        <v>3276</v>
      </c>
      <c r="H55" s="46">
        <f t="shared" si="7"/>
        <v>2293.2</v>
      </c>
    </row>
    <row r="56" spans="1:8" s="36" customFormat="1" ht="12" customHeight="1">
      <c r="A56" s="36" t="s">
        <v>895</v>
      </c>
      <c r="B56" s="54">
        <v>43</v>
      </c>
      <c r="C56" s="42" t="s">
        <v>912</v>
      </c>
      <c r="D56" s="41" t="s">
        <v>110</v>
      </c>
      <c r="E56" s="47" t="s">
        <v>111</v>
      </c>
      <c r="F56" s="44">
        <v>87</v>
      </c>
      <c r="G56" s="45">
        <f t="shared" si="6"/>
        <v>1566</v>
      </c>
      <c r="H56" s="46">
        <f t="shared" si="7"/>
        <v>1096.2</v>
      </c>
    </row>
    <row r="57" spans="1:8" s="36" customFormat="1" ht="12" customHeight="1">
      <c r="A57" s="36" t="s">
        <v>895</v>
      </c>
      <c r="B57" s="54">
        <v>44</v>
      </c>
      <c r="C57" s="42" t="s">
        <v>67</v>
      </c>
      <c r="D57" s="41" t="s">
        <v>112</v>
      </c>
      <c r="E57" s="53" t="s">
        <v>113</v>
      </c>
      <c r="F57" s="44">
        <v>55</v>
      </c>
      <c r="G57" s="45">
        <f t="shared" si="6"/>
        <v>990</v>
      </c>
      <c r="H57" s="46">
        <f t="shared" si="7"/>
        <v>693</v>
      </c>
    </row>
    <row r="58" spans="1:8" s="36" customFormat="1" ht="12" customHeight="1">
      <c r="A58" s="36" t="s">
        <v>895</v>
      </c>
      <c r="B58" s="54">
        <v>45</v>
      </c>
      <c r="C58" s="51" t="s">
        <v>84</v>
      </c>
      <c r="D58" s="41" t="s">
        <v>114</v>
      </c>
      <c r="E58" s="47" t="s">
        <v>86</v>
      </c>
      <c r="F58" s="44">
        <v>173</v>
      </c>
      <c r="G58" s="45">
        <f t="shared" si="6"/>
        <v>3114</v>
      </c>
      <c r="H58" s="46">
        <f t="shared" si="7"/>
        <v>2179.8</v>
      </c>
    </row>
    <row r="59" spans="1:8" s="36" customFormat="1" ht="12" customHeight="1">
      <c r="A59" s="36" t="s">
        <v>895</v>
      </c>
      <c r="B59" s="54">
        <v>46</v>
      </c>
      <c r="C59" s="42" t="s">
        <v>912</v>
      </c>
      <c r="D59" s="41" t="s">
        <v>115</v>
      </c>
      <c r="E59" s="47" t="s">
        <v>116</v>
      </c>
      <c r="F59" s="44">
        <v>81</v>
      </c>
      <c r="G59" s="45">
        <f t="shared" si="6"/>
        <v>1458</v>
      </c>
      <c r="H59" s="46">
        <f t="shared" si="7"/>
        <v>1020.6</v>
      </c>
    </row>
    <row r="60" spans="1:8" s="36" customFormat="1" ht="12" customHeight="1">
      <c r="A60" s="36" t="s">
        <v>895</v>
      </c>
      <c r="B60" s="54">
        <v>47</v>
      </c>
      <c r="C60" s="42" t="s">
        <v>67</v>
      </c>
      <c r="D60" s="41" t="s">
        <v>117</v>
      </c>
      <c r="E60" s="53" t="s">
        <v>118</v>
      </c>
      <c r="F60" s="44">
        <v>51</v>
      </c>
      <c r="G60" s="45">
        <f t="shared" si="6"/>
        <v>918</v>
      </c>
      <c r="H60" s="46">
        <f t="shared" si="7"/>
        <v>642.6</v>
      </c>
    </row>
    <row r="61" spans="1:8" s="36" customFormat="1" ht="12" customHeight="1">
      <c r="A61" s="36" t="s">
        <v>895</v>
      </c>
      <c r="B61" s="50">
        <v>48</v>
      </c>
      <c r="C61" s="42" t="s">
        <v>119</v>
      </c>
      <c r="D61" s="52" t="s">
        <v>120</v>
      </c>
      <c r="E61" s="55" t="s">
        <v>121</v>
      </c>
      <c r="F61" s="44">
        <v>471</v>
      </c>
      <c r="G61" s="45">
        <f t="shared" si="6"/>
        <v>8478</v>
      </c>
      <c r="H61" s="46">
        <f t="shared" si="7"/>
        <v>5934.6</v>
      </c>
    </row>
    <row r="62" spans="1:8" s="36" customFormat="1" ht="12" customHeight="1">
      <c r="A62" s="36" t="s">
        <v>895</v>
      </c>
      <c r="B62" s="54">
        <v>49</v>
      </c>
      <c r="C62" s="42" t="s">
        <v>912</v>
      </c>
      <c r="D62" s="41" t="s">
        <v>122</v>
      </c>
      <c r="E62" s="47" t="s">
        <v>66</v>
      </c>
      <c r="F62" s="44">
        <v>100</v>
      </c>
      <c r="G62" s="45">
        <f t="shared" si="6"/>
        <v>1800</v>
      </c>
      <c r="H62" s="46">
        <f t="shared" si="7"/>
        <v>1260</v>
      </c>
    </row>
    <row r="63" spans="1:8" s="36" customFormat="1" ht="12" customHeight="1">
      <c r="A63" s="36" t="s">
        <v>895</v>
      </c>
      <c r="B63" s="54">
        <v>50</v>
      </c>
      <c r="C63" s="42" t="s">
        <v>67</v>
      </c>
      <c r="D63" s="41" t="s">
        <v>123</v>
      </c>
      <c r="E63" s="47" t="s">
        <v>124</v>
      </c>
      <c r="F63" s="44">
        <v>63</v>
      </c>
      <c r="G63" s="45">
        <f t="shared" si="6"/>
        <v>1134</v>
      </c>
      <c r="H63" s="46">
        <f t="shared" si="7"/>
        <v>793.8</v>
      </c>
    </row>
    <row r="64" spans="1:8" s="36" customFormat="1" ht="12" customHeight="1">
      <c r="A64" s="36" t="s">
        <v>895</v>
      </c>
      <c r="B64" s="54">
        <v>51</v>
      </c>
      <c r="C64" s="42" t="s">
        <v>869</v>
      </c>
      <c r="D64" s="41" t="s">
        <v>126</v>
      </c>
      <c r="E64" s="47" t="s">
        <v>127</v>
      </c>
      <c r="F64" s="44">
        <v>247</v>
      </c>
      <c r="G64" s="45">
        <f aca="true" t="shared" si="8" ref="G64:G70">F64*$G$9</f>
        <v>4446</v>
      </c>
      <c r="H64" s="46">
        <f aca="true" t="shared" si="9" ref="H64:H70">G64*(100-$G$11)/100</f>
        <v>3112.2</v>
      </c>
    </row>
    <row r="65" spans="1:8" s="60" customFormat="1" ht="12" customHeight="1">
      <c r="A65" s="36" t="s">
        <v>895</v>
      </c>
      <c r="B65" s="54">
        <v>52</v>
      </c>
      <c r="C65" s="56" t="s">
        <v>128</v>
      </c>
      <c r="D65" s="57" t="s">
        <v>129</v>
      </c>
      <c r="E65" s="58" t="s">
        <v>130</v>
      </c>
      <c r="F65" s="59">
        <v>52</v>
      </c>
      <c r="G65" s="45">
        <f t="shared" si="8"/>
        <v>936</v>
      </c>
      <c r="H65" s="46">
        <f t="shared" si="9"/>
        <v>655.2</v>
      </c>
    </row>
    <row r="66" spans="1:8" s="60" customFormat="1" ht="12" customHeight="1">
      <c r="A66" s="36" t="s">
        <v>895</v>
      </c>
      <c r="B66" s="54">
        <v>53</v>
      </c>
      <c r="C66" s="56" t="s">
        <v>131</v>
      </c>
      <c r="D66" s="57" t="s">
        <v>132</v>
      </c>
      <c r="E66" s="58" t="s">
        <v>130</v>
      </c>
      <c r="F66" s="59">
        <v>52</v>
      </c>
      <c r="G66" s="45">
        <f t="shared" si="8"/>
        <v>936</v>
      </c>
      <c r="H66" s="46">
        <f t="shared" si="9"/>
        <v>655.2</v>
      </c>
    </row>
    <row r="67" spans="1:8" s="60" customFormat="1" ht="12" customHeight="1">
      <c r="A67" s="36" t="s">
        <v>895</v>
      </c>
      <c r="B67" s="54">
        <v>54</v>
      </c>
      <c r="C67" s="56" t="s">
        <v>869</v>
      </c>
      <c r="D67" s="57" t="s">
        <v>133</v>
      </c>
      <c r="E67" s="58" t="s">
        <v>127</v>
      </c>
      <c r="F67" s="59">
        <v>381</v>
      </c>
      <c r="G67" s="45">
        <f t="shared" si="8"/>
        <v>6858</v>
      </c>
      <c r="H67" s="46">
        <f t="shared" si="9"/>
        <v>4800.6</v>
      </c>
    </row>
    <row r="68" spans="1:8" s="60" customFormat="1" ht="12" customHeight="1">
      <c r="A68" s="36" t="s">
        <v>895</v>
      </c>
      <c r="B68" s="54">
        <v>55</v>
      </c>
      <c r="C68" s="56" t="s">
        <v>134</v>
      </c>
      <c r="D68" s="57" t="s">
        <v>135</v>
      </c>
      <c r="E68" s="58" t="s">
        <v>130</v>
      </c>
      <c r="F68" s="59">
        <v>52</v>
      </c>
      <c r="G68" s="45">
        <f t="shared" si="8"/>
        <v>936</v>
      </c>
      <c r="H68" s="46">
        <f t="shared" si="9"/>
        <v>655.2</v>
      </c>
    </row>
    <row r="69" spans="1:8" s="60" customFormat="1" ht="12" customHeight="1">
      <c r="A69" s="36" t="s">
        <v>895</v>
      </c>
      <c r="B69" s="54">
        <v>56</v>
      </c>
      <c r="C69" s="56" t="s">
        <v>136</v>
      </c>
      <c r="D69" s="57" t="s">
        <v>137</v>
      </c>
      <c r="E69" s="58" t="s">
        <v>130</v>
      </c>
      <c r="F69" s="59">
        <v>52</v>
      </c>
      <c r="G69" s="45">
        <f t="shared" si="8"/>
        <v>936</v>
      </c>
      <c r="H69" s="46">
        <f t="shared" si="9"/>
        <v>655.2</v>
      </c>
    </row>
    <row r="70" spans="1:8" s="36" customFormat="1" ht="12" customHeight="1">
      <c r="A70" s="36" t="s">
        <v>895</v>
      </c>
      <c r="B70" s="54">
        <v>57</v>
      </c>
      <c r="C70" s="42" t="s">
        <v>138</v>
      </c>
      <c r="D70" s="48" t="s">
        <v>139</v>
      </c>
      <c r="E70" s="47" t="s">
        <v>140</v>
      </c>
      <c r="F70" s="44">
        <v>20</v>
      </c>
      <c r="G70" s="45">
        <f t="shared" si="8"/>
        <v>360</v>
      </c>
      <c r="H70" s="46">
        <f t="shared" si="9"/>
        <v>252</v>
      </c>
    </row>
    <row r="71" spans="1:9" ht="12.75">
      <c r="A71" s="36" t="s">
        <v>895</v>
      </c>
      <c r="B71" s="54">
        <v>58</v>
      </c>
      <c r="C71" s="42" t="s">
        <v>909</v>
      </c>
      <c r="D71" s="41" t="s">
        <v>143</v>
      </c>
      <c r="E71" s="47" t="s">
        <v>144</v>
      </c>
      <c r="F71" s="61">
        <f>257.41*0.9</f>
        <v>231.66900000000004</v>
      </c>
      <c r="G71" s="62">
        <f aca="true" t="shared" si="10" ref="G71:G80">F71*$G$9</f>
        <v>4170.042</v>
      </c>
      <c r="H71" s="62">
        <f aca="true" t="shared" si="11" ref="H71:H78">G71*(100-$G$11)/100</f>
        <v>2919.0294</v>
      </c>
      <c r="I71" s="63"/>
    </row>
    <row r="72" spans="1:9" ht="12.75">
      <c r="A72" s="36" t="s">
        <v>895</v>
      </c>
      <c r="B72" s="54">
        <v>59</v>
      </c>
      <c r="C72" s="42" t="s">
        <v>909</v>
      </c>
      <c r="D72" s="41" t="s">
        <v>145</v>
      </c>
      <c r="E72" s="47" t="s">
        <v>144</v>
      </c>
      <c r="F72" s="61">
        <f>300.62*0.9</f>
        <v>270.558</v>
      </c>
      <c r="G72" s="62">
        <f t="shared" si="10"/>
        <v>4870.044</v>
      </c>
      <c r="H72" s="62">
        <f t="shared" si="11"/>
        <v>3409.0308</v>
      </c>
      <c r="I72" s="63"/>
    </row>
    <row r="73" spans="1:9" ht="12.75">
      <c r="A73" s="36" t="s">
        <v>895</v>
      </c>
      <c r="B73" s="54">
        <v>60</v>
      </c>
      <c r="C73" s="42" t="s">
        <v>913</v>
      </c>
      <c r="D73" s="41" t="s">
        <v>146</v>
      </c>
      <c r="E73" s="47" t="s">
        <v>147</v>
      </c>
      <c r="F73" s="61">
        <f>296.3*0.9</f>
        <v>266.67</v>
      </c>
      <c r="G73" s="62">
        <f t="shared" si="10"/>
        <v>4800.06</v>
      </c>
      <c r="H73" s="62">
        <f t="shared" si="11"/>
        <v>3360.042</v>
      </c>
      <c r="I73" s="63"/>
    </row>
    <row r="74" spans="1:9" ht="12.75">
      <c r="A74" s="36" t="s">
        <v>895</v>
      </c>
      <c r="B74" s="54">
        <v>61</v>
      </c>
      <c r="C74" s="42" t="s">
        <v>913</v>
      </c>
      <c r="D74" s="41" t="s">
        <v>148</v>
      </c>
      <c r="E74" s="47" t="s">
        <v>147</v>
      </c>
      <c r="F74" s="61">
        <f>339.51*0.9</f>
        <v>305.559</v>
      </c>
      <c r="G74" s="62">
        <f t="shared" si="10"/>
        <v>5500.062000000001</v>
      </c>
      <c r="H74" s="62">
        <f t="shared" si="11"/>
        <v>3850.043400000001</v>
      </c>
      <c r="I74" s="63"/>
    </row>
    <row r="75" spans="1:8" ht="12.75">
      <c r="A75" s="36" t="s">
        <v>895</v>
      </c>
      <c r="B75" s="54">
        <v>62</v>
      </c>
      <c r="C75" s="42" t="s">
        <v>909</v>
      </c>
      <c r="D75" s="41" t="s">
        <v>149</v>
      </c>
      <c r="E75" s="47" t="s">
        <v>150</v>
      </c>
      <c r="F75" s="61">
        <f>222.84*0.9</f>
        <v>200.556</v>
      </c>
      <c r="G75" s="62">
        <f t="shared" si="10"/>
        <v>3610.0080000000003</v>
      </c>
      <c r="H75" s="62">
        <f t="shared" si="11"/>
        <v>2527.0056000000004</v>
      </c>
    </row>
    <row r="76" spans="1:8" ht="12.75">
      <c r="A76" s="36" t="s">
        <v>895</v>
      </c>
      <c r="B76" s="54">
        <v>63</v>
      </c>
      <c r="C76" s="42" t="s">
        <v>909</v>
      </c>
      <c r="D76" s="41" t="s">
        <v>151</v>
      </c>
      <c r="E76" s="47" t="s">
        <v>150</v>
      </c>
      <c r="F76" s="61">
        <f>266.05*0.9</f>
        <v>239.44500000000002</v>
      </c>
      <c r="G76" s="62">
        <f t="shared" si="10"/>
        <v>4310.01</v>
      </c>
      <c r="H76" s="62">
        <f t="shared" si="11"/>
        <v>3017.007</v>
      </c>
    </row>
    <row r="77" spans="1:8" ht="12.75">
      <c r="A77" s="36" t="s">
        <v>895</v>
      </c>
      <c r="B77" s="54">
        <v>64</v>
      </c>
      <c r="C77" s="42" t="s">
        <v>914</v>
      </c>
      <c r="D77" s="41" t="s">
        <v>152</v>
      </c>
      <c r="E77" s="47" t="s">
        <v>153</v>
      </c>
      <c r="F77" s="61">
        <f>261.73*0.9</f>
        <v>235.55700000000002</v>
      </c>
      <c r="G77" s="62">
        <f t="shared" si="10"/>
        <v>4240.026</v>
      </c>
      <c r="H77" s="62">
        <f t="shared" si="11"/>
        <v>2968.0182</v>
      </c>
    </row>
    <row r="78" spans="1:8" ht="12.75">
      <c r="A78" s="36" t="s">
        <v>895</v>
      </c>
      <c r="B78" s="54">
        <v>65</v>
      </c>
      <c r="C78" s="42" t="s">
        <v>913</v>
      </c>
      <c r="D78" s="41" t="s">
        <v>154</v>
      </c>
      <c r="E78" s="47" t="s">
        <v>153</v>
      </c>
      <c r="F78" s="61">
        <f>304.94*0.9</f>
        <v>274.446</v>
      </c>
      <c r="G78" s="62">
        <f t="shared" si="10"/>
        <v>4940.028</v>
      </c>
      <c r="H78" s="62">
        <f t="shared" si="11"/>
        <v>3458.0196</v>
      </c>
    </row>
    <row r="79" spans="1:10" ht="12.75">
      <c r="A79" s="36" t="s">
        <v>895</v>
      </c>
      <c r="B79" s="54">
        <v>66</v>
      </c>
      <c r="C79" s="42" t="s">
        <v>155</v>
      </c>
      <c r="D79" s="41" t="s">
        <v>156</v>
      </c>
      <c r="E79" s="47" t="s">
        <v>157</v>
      </c>
      <c r="F79" s="65">
        <v>69</v>
      </c>
      <c r="G79" s="45">
        <f t="shared" si="10"/>
        <v>1242</v>
      </c>
      <c r="H79" s="46">
        <f>G79*0.75</f>
        <v>931.5</v>
      </c>
      <c r="J79" s="65"/>
    </row>
    <row r="80" spans="1:10" ht="12.75">
      <c r="A80" s="36" t="s">
        <v>895</v>
      </c>
      <c r="B80" s="54">
        <v>67</v>
      </c>
      <c r="C80" s="42" t="s">
        <v>158</v>
      </c>
      <c r="D80" s="41" t="s">
        <v>159</v>
      </c>
      <c r="E80" s="47" t="s">
        <v>160</v>
      </c>
      <c r="F80" s="65">
        <v>78</v>
      </c>
      <c r="G80" s="45">
        <f t="shared" si="10"/>
        <v>1404</v>
      </c>
      <c r="H80" s="46">
        <f>G80*0.75</f>
        <v>1053</v>
      </c>
      <c r="J80" s="65"/>
    </row>
    <row r="81" spans="1:8" s="36" customFormat="1" ht="12" customHeight="1">
      <c r="A81" s="36" t="s">
        <v>895</v>
      </c>
      <c r="B81" s="66"/>
      <c r="C81" s="67" t="s">
        <v>141</v>
      </c>
      <c r="D81" s="68"/>
      <c r="E81" s="69"/>
      <c r="F81" s="70"/>
      <c r="G81" s="71"/>
      <c r="H81" s="72"/>
    </row>
    <row r="82" spans="1:8" s="36" customFormat="1" ht="12" customHeight="1">
      <c r="A82" s="36" t="s">
        <v>895</v>
      </c>
      <c r="B82" s="66"/>
      <c r="C82" s="67" t="s">
        <v>142</v>
      </c>
      <c r="D82" s="68"/>
      <c r="E82" s="69"/>
      <c r="F82" s="70"/>
      <c r="G82" s="71"/>
      <c r="H82" s="73"/>
    </row>
    <row r="83" spans="1:8" s="36" customFormat="1" ht="12" customHeight="1">
      <c r="A83" s="36" t="s">
        <v>895</v>
      </c>
      <c r="B83" s="66"/>
      <c r="C83" s="36" t="s">
        <v>161</v>
      </c>
      <c r="D83" s="67"/>
      <c r="E83" s="69"/>
      <c r="F83" s="74"/>
      <c r="G83" s="75"/>
      <c r="H83" s="75"/>
    </row>
    <row r="84" spans="1:8" s="36" customFormat="1" ht="12" customHeight="1">
      <c r="A84" s="36" t="s">
        <v>895</v>
      </c>
      <c r="B84" s="66"/>
      <c r="C84" s="36" t="s">
        <v>882</v>
      </c>
      <c r="D84" s="67"/>
      <c r="E84" s="69"/>
      <c r="F84" s="74"/>
      <c r="G84" s="75"/>
      <c r="H84" s="75"/>
    </row>
    <row r="85" spans="1:8" s="36" customFormat="1" ht="12" customHeight="1">
      <c r="A85" s="36" t="s">
        <v>895</v>
      </c>
      <c r="B85" s="66"/>
      <c r="C85" s="36" t="s">
        <v>883</v>
      </c>
      <c r="D85" s="67"/>
      <c r="E85" s="69"/>
      <c r="F85" s="74"/>
      <c r="G85" s="75"/>
      <c r="H85" s="75"/>
    </row>
    <row r="86" spans="1:8" s="36" customFormat="1" ht="12" customHeight="1">
      <c r="A86" s="36" t="s">
        <v>897</v>
      </c>
      <c r="B86" s="54">
        <v>1</v>
      </c>
      <c r="C86" s="42" t="s">
        <v>162</v>
      </c>
      <c r="D86" s="41" t="s">
        <v>163</v>
      </c>
      <c r="E86" s="43" t="s">
        <v>164</v>
      </c>
      <c r="F86" s="44">
        <v>513</v>
      </c>
      <c r="G86" s="45">
        <f aca="true" t="shared" si="12" ref="G86:G113">F86*$G$9</f>
        <v>9234</v>
      </c>
      <c r="H86" s="46">
        <f aca="true" t="shared" si="13" ref="H86:H113">G86*(100-$G$11)/100</f>
        <v>6463.8</v>
      </c>
    </row>
    <row r="87" spans="1:8" s="36" customFormat="1" ht="12" customHeight="1">
      <c r="A87" s="36" t="s">
        <v>897</v>
      </c>
      <c r="B87" s="54">
        <v>2</v>
      </c>
      <c r="C87" s="42" t="s">
        <v>165</v>
      </c>
      <c r="D87" s="41" t="s">
        <v>166</v>
      </c>
      <c r="E87" s="43" t="s">
        <v>164</v>
      </c>
      <c r="F87" s="44">
        <v>513</v>
      </c>
      <c r="G87" s="45">
        <f t="shared" si="12"/>
        <v>9234</v>
      </c>
      <c r="H87" s="46">
        <f t="shared" si="13"/>
        <v>6463.8</v>
      </c>
    </row>
    <row r="88" spans="1:8" s="36" customFormat="1" ht="12" customHeight="1">
      <c r="A88" s="36" t="s">
        <v>897</v>
      </c>
      <c r="B88" s="54">
        <v>3</v>
      </c>
      <c r="C88" s="42" t="s">
        <v>167</v>
      </c>
      <c r="D88" s="41" t="s">
        <v>168</v>
      </c>
      <c r="E88" s="43" t="s">
        <v>164</v>
      </c>
      <c r="F88" s="44">
        <v>513</v>
      </c>
      <c r="G88" s="45">
        <f t="shared" si="12"/>
        <v>9234</v>
      </c>
      <c r="H88" s="46">
        <f t="shared" si="13"/>
        <v>6463.8</v>
      </c>
    </row>
    <row r="89" spans="1:8" s="36" customFormat="1" ht="12" customHeight="1">
      <c r="A89" s="36" t="s">
        <v>897</v>
      </c>
      <c r="B89" s="54">
        <v>4</v>
      </c>
      <c r="C89" s="42" t="s">
        <v>169</v>
      </c>
      <c r="D89" s="41" t="s">
        <v>170</v>
      </c>
      <c r="E89" s="43" t="s">
        <v>164</v>
      </c>
      <c r="F89" s="44">
        <v>464</v>
      </c>
      <c r="G89" s="45">
        <f t="shared" si="12"/>
        <v>8352</v>
      </c>
      <c r="H89" s="46">
        <f t="shared" si="13"/>
        <v>5846.4</v>
      </c>
    </row>
    <row r="90" spans="1:8" s="36" customFormat="1" ht="12" customHeight="1">
      <c r="A90" s="36" t="s">
        <v>897</v>
      </c>
      <c r="B90" s="54">
        <v>5</v>
      </c>
      <c r="C90" s="42" t="s">
        <v>171</v>
      </c>
      <c r="D90" s="41" t="s">
        <v>172</v>
      </c>
      <c r="E90" s="43" t="s">
        <v>173</v>
      </c>
      <c r="F90" s="44">
        <v>367</v>
      </c>
      <c r="G90" s="45">
        <f t="shared" si="12"/>
        <v>6606</v>
      </c>
      <c r="H90" s="46">
        <f t="shared" si="13"/>
        <v>4624.2</v>
      </c>
    </row>
    <row r="91" spans="1:8" s="36" customFormat="1" ht="12" customHeight="1">
      <c r="A91" s="36" t="s">
        <v>897</v>
      </c>
      <c r="B91" s="54">
        <v>6</v>
      </c>
      <c r="C91" s="42" t="s">
        <v>174</v>
      </c>
      <c r="D91" s="41" t="s">
        <v>175</v>
      </c>
      <c r="E91" s="43" t="s">
        <v>173</v>
      </c>
      <c r="F91" s="44">
        <v>367</v>
      </c>
      <c r="G91" s="45">
        <f t="shared" si="12"/>
        <v>6606</v>
      </c>
      <c r="H91" s="46">
        <f t="shared" si="13"/>
        <v>4624.2</v>
      </c>
    </row>
    <row r="92" spans="1:8" s="36" customFormat="1" ht="12" customHeight="1">
      <c r="A92" s="36" t="s">
        <v>897</v>
      </c>
      <c r="B92" s="54">
        <v>7</v>
      </c>
      <c r="C92" s="42" t="s">
        <v>176</v>
      </c>
      <c r="D92" s="41" t="s">
        <v>177</v>
      </c>
      <c r="E92" s="43" t="s">
        <v>173</v>
      </c>
      <c r="F92" s="44">
        <v>367</v>
      </c>
      <c r="G92" s="45">
        <f t="shared" si="12"/>
        <v>6606</v>
      </c>
      <c r="H92" s="46">
        <f t="shared" si="13"/>
        <v>4624.2</v>
      </c>
    </row>
    <row r="93" spans="1:8" s="36" customFormat="1" ht="12" customHeight="1">
      <c r="A93" s="36" t="s">
        <v>897</v>
      </c>
      <c r="B93" s="54">
        <v>8</v>
      </c>
      <c r="C93" s="42" t="s">
        <v>171</v>
      </c>
      <c r="D93" s="41" t="s">
        <v>178</v>
      </c>
      <c r="E93" s="43" t="s">
        <v>179</v>
      </c>
      <c r="F93" s="44">
        <v>274</v>
      </c>
      <c r="G93" s="45">
        <f t="shared" si="12"/>
        <v>4932</v>
      </c>
      <c r="H93" s="46">
        <f t="shared" si="13"/>
        <v>3452.4</v>
      </c>
    </row>
    <row r="94" spans="1:8" s="36" customFormat="1" ht="12" customHeight="1">
      <c r="A94" s="36" t="s">
        <v>897</v>
      </c>
      <c r="B94" s="54">
        <v>9</v>
      </c>
      <c r="C94" s="42" t="s">
        <v>174</v>
      </c>
      <c r="D94" s="41" t="s">
        <v>180</v>
      </c>
      <c r="E94" s="43" t="s">
        <v>179</v>
      </c>
      <c r="F94" s="44">
        <v>274</v>
      </c>
      <c r="G94" s="45">
        <f t="shared" si="12"/>
        <v>4932</v>
      </c>
      <c r="H94" s="46">
        <f t="shared" si="13"/>
        <v>3452.4</v>
      </c>
    </row>
    <row r="95" spans="1:8" s="36" customFormat="1" ht="12" customHeight="1">
      <c r="A95" s="36" t="s">
        <v>897</v>
      </c>
      <c r="B95" s="54">
        <v>10</v>
      </c>
      <c r="C95" s="42" t="s">
        <v>176</v>
      </c>
      <c r="D95" s="41" t="s">
        <v>181</v>
      </c>
      <c r="E95" s="43" t="s">
        <v>179</v>
      </c>
      <c r="F95" s="44">
        <v>274</v>
      </c>
      <c r="G95" s="45">
        <f t="shared" si="12"/>
        <v>4932</v>
      </c>
      <c r="H95" s="46">
        <f t="shared" si="13"/>
        <v>3452.4</v>
      </c>
    </row>
    <row r="96" spans="1:8" s="36" customFormat="1" ht="12" customHeight="1">
      <c r="A96" s="36" t="s">
        <v>897</v>
      </c>
      <c r="B96" s="54">
        <v>11</v>
      </c>
      <c r="C96" s="42" t="s">
        <v>182</v>
      </c>
      <c r="D96" s="41" t="s">
        <v>183</v>
      </c>
      <c r="E96" s="43" t="s">
        <v>184</v>
      </c>
      <c r="F96" s="44">
        <v>153</v>
      </c>
      <c r="G96" s="45">
        <f t="shared" si="12"/>
        <v>2754</v>
      </c>
      <c r="H96" s="46">
        <f t="shared" si="13"/>
        <v>1927.8</v>
      </c>
    </row>
    <row r="97" spans="1:8" s="36" customFormat="1" ht="12" customHeight="1">
      <c r="A97" s="36" t="s">
        <v>897</v>
      </c>
      <c r="B97" s="54">
        <v>12</v>
      </c>
      <c r="C97" s="42" t="s">
        <v>16</v>
      </c>
      <c r="D97" s="41" t="s">
        <v>185</v>
      </c>
      <c r="E97" s="43" t="s">
        <v>186</v>
      </c>
      <c r="F97" s="44">
        <v>192</v>
      </c>
      <c r="G97" s="45">
        <f t="shared" si="12"/>
        <v>3456</v>
      </c>
      <c r="H97" s="46">
        <f t="shared" si="13"/>
        <v>2419.2</v>
      </c>
    </row>
    <row r="98" spans="1:8" s="36" customFormat="1" ht="12" customHeight="1">
      <c r="A98" s="36" t="s">
        <v>897</v>
      </c>
      <c r="B98" s="54">
        <v>13</v>
      </c>
      <c r="C98" s="42" t="s">
        <v>16</v>
      </c>
      <c r="D98" s="41" t="s">
        <v>187</v>
      </c>
      <c r="E98" s="43" t="s">
        <v>188</v>
      </c>
      <c r="F98" s="44">
        <v>185</v>
      </c>
      <c r="G98" s="45">
        <f t="shared" si="12"/>
        <v>3330</v>
      </c>
      <c r="H98" s="46">
        <f t="shared" si="13"/>
        <v>2331</v>
      </c>
    </row>
    <row r="99" spans="1:8" s="36" customFormat="1" ht="12" customHeight="1">
      <c r="A99" s="36" t="s">
        <v>897</v>
      </c>
      <c r="B99" s="54">
        <v>14</v>
      </c>
      <c r="C99" s="42" t="s">
        <v>21</v>
      </c>
      <c r="D99" s="41" t="s">
        <v>189</v>
      </c>
      <c r="E99" s="43" t="s">
        <v>190</v>
      </c>
      <c r="F99" s="44">
        <v>230</v>
      </c>
      <c r="G99" s="45">
        <f t="shared" si="12"/>
        <v>4140</v>
      </c>
      <c r="H99" s="46">
        <f t="shared" si="13"/>
        <v>2898</v>
      </c>
    </row>
    <row r="100" spans="1:8" s="36" customFormat="1" ht="12" customHeight="1">
      <c r="A100" s="36" t="s">
        <v>897</v>
      </c>
      <c r="B100" s="54">
        <v>15</v>
      </c>
      <c r="C100" s="42" t="s">
        <v>191</v>
      </c>
      <c r="D100" s="41" t="s">
        <v>192</v>
      </c>
      <c r="E100" s="43" t="s">
        <v>193</v>
      </c>
      <c r="F100" s="44">
        <v>59</v>
      </c>
      <c r="G100" s="45">
        <f t="shared" si="12"/>
        <v>1062</v>
      </c>
      <c r="H100" s="46">
        <f t="shared" si="13"/>
        <v>743.4</v>
      </c>
    </row>
    <row r="101" spans="1:8" s="36" customFormat="1" ht="12" customHeight="1">
      <c r="A101" s="36" t="s">
        <v>897</v>
      </c>
      <c r="B101" s="54">
        <v>16</v>
      </c>
      <c r="C101" s="42" t="s">
        <v>24</v>
      </c>
      <c r="D101" s="76" t="s">
        <v>194</v>
      </c>
      <c r="E101" s="47" t="s">
        <v>195</v>
      </c>
      <c r="F101" s="44">
        <v>201</v>
      </c>
      <c r="G101" s="45">
        <f t="shared" si="12"/>
        <v>3618</v>
      </c>
      <c r="H101" s="46">
        <f t="shared" si="13"/>
        <v>2532.6</v>
      </c>
    </row>
    <row r="102" spans="1:8" s="36" customFormat="1" ht="12" customHeight="1">
      <c r="A102" s="36" t="s">
        <v>897</v>
      </c>
      <c r="B102" s="54">
        <v>17</v>
      </c>
      <c r="C102" s="42" t="s">
        <v>196</v>
      </c>
      <c r="D102" s="77" t="s">
        <v>197</v>
      </c>
      <c r="E102" s="47" t="s">
        <v>198</v>
      </c>
      <c r="F102" s="44">
        <v>101</v>
      </c>
      <c r="G102" s="45">
        <f t="shared" si="12"/>
        <v>1818</v>
      </c>
      <c r="H102" s="46">
        <f t="shared" si="13"/>
        <v>1272.6</v>
      </c>
    </row>
    <row r="103" spans="1:8" s="36" customFormat="1" ht="12" customHeight="1">
      <c r="A103" s="36" t="s">
        <v>897</v>
      </c>
      <c r="B103" s="54">
        <v>18</v>
      </c>
      <c r="C103" s="42" t="s">
        <v>24</v>
      </c>
      <c r="D103" s="76" t="s">
        <v>199</v>
      </c>
      <c r="E103" s="47" t="s">
        <v>200</v>
      </c>
      <c r="F103" s="44">
        <v>231</v>
      </c>
      <c r="G103" s="45">
        <f t="shared" si="12"/>
        <v>4158</v>
      </c>
      <c r="H103" s="46">
        <f t="shared" si="13"/>
        <v>2910.6</v>
      </c>
    </row>
    <row r="104" spans="1:8" s="36" customFormat="1" ht="12" customHeight="1">
      <c r="A104" s="36" t="s">
        <v>897</v>
      </c>
      <c r="B104" s="54">
        <v>19</v>
      </c>
      <c r="C104" s="42" t="s">
        <v>47</v>
      </c>
      <c r="D104" s="77" t="s">
        <v>201</v>
      </c>
      <c r="E104" s="47" t="s">
        <v>202</v>
      </c>
      <c r="F104" s="44">
        <v>75</v>
      </c>
      <c r="G104" s="45">
        <f t="shared" si="12"/>
        <v>1350</v>
      </c>
      <c r="H104" s="46">
        <f t="shared" si="13"/>
        <v>945</v>
      </c>
    </row>
    <row r="105" spans="1:8" s="36" customFormat="1" ht="12" customHeight="1">
      <c r="A105" s="36" t="s">
        <v>897</v>
      </c>
      <c r="B105" s="54">
        <v>20</v>
      </c>
      <c r="C105" s="49" t="s">
        <v>294</v>
      </c>
      <c r="D105" s="77" t="s">
        <v>203</v>
      </c>
      <c r="E105" s="47" t="s">
        <v>204</v>
      </c>
      <c r="F105" s="44">
        <v>25</v>
      </c>
      <c r="G105" s="45">
        <f t="shared" si="12"/>
        <v>450</v>
      </c>
      <c r="H105" s="46">
        <f t="shared" si="13"/>
        <v>315</v>
      </c>
    </row>
    <row r="106" spans="1:8" s="36" customFormat="1" ht="12" customHeight="1">
      <c r="A106" s="36" t="s">
        <v>897</v>
      </c>
      <c r="B106" s="54">
        <v>21</v>
      </c>
      <c r="C106" s="42" t="s">
        <v>53</v>
      </c>
      <c r="D106" s="77" t="s">
        <v>205</v>
      </c>
      <c r="E106" s="47" t="s">
        <v>55</v>
      </c>
      <c r="F106" s="44">
        <v>13</v>
      </c>
      <c r="G106" s="45">
        <f t="shared" si="12"/>
        <v>234</v>
      </c>
      <c r="H106" s="46">
        <f t="shared" si="13"/>
        <v>163.8</v>
      </c>
    </row>
    <row r="107" spans="1:8" s="36" customFormat="1" ht="12" customHeight="1">
      <c r="A107" s="36" t="s">
        <v>897</v>
      </c>
      <c r="B107" s="54">
        <v>22</v>
      </c>
      <c r="C107" s="42" t="s">
        <v>33</v>
      </c>
      <c r="D107" s="77" t="s">
        <v>206</v>
      </c>
      <c r="E107" s="47" t="s">
        <v>207</v>
      </c>
      <c r="F107" s="44">
        <v>79</v>
      </c>
      <c r="G107" s="45">
        <f t="shared" si="12"/>
        <v>1422</v>
      </c>
      <c r="H107" s="46">
        <f t="shared" si="13"/>
        <v>995.4</v>
      </c>
    </row>
    <row r="108" spans="1:8" s="36" customFormat="1" ht="12" customHeight="1">
      <c r="A108" s="36" t="s">
        <v>897</v>
      </c>
      <c r="B108" s="54">
        <v>23</v>
      </c>
      <c r="C108" s="42" t="s">
        <v>36</v>
      </c>
      <c r="D108" s="77" t="s">
        <v>208</v>
      </c>
      <c r="E108" s="47" t="s">
        <v>38</v>
      </c>
      <c r="F108" s="44">
        <v>680</v>
      </c>
      <c r="G108" s="45">
        <f t="shared" si="12"/>
        <v>12240</v>
      </c>
      <c r="H108" s="46">
        <f t="shared" si="13"/>
        <v>8568</v>
      </c>
    </row>
    <row r="109" spans="1:8" s="36" customFormat="1" ht="12" customHeight="1">
      <c r="A109" s="36" t="s">
        <v>897</v>
      </c>
      <c r="B109" s="54">
        <v>24</v>
      </c>
      <c r="C109" s="42" t="s">
        <v>36</v>
      </c>
      <c r="D109" s="77" t="s">
        <v>209</v>
      </c>
      <c r="E109" s="47" t="s">
        <v>40</v>
      </c>
      <c r="F109" s="44">
        <v>770</v>
      </c>
      <c r="G109" s="45">
        <f t="shared" si="12"/>
        <v>13860</v>
      </c>
      <c r="H109" s="46">
        <f t="shared" si="13"/>
        <v>9702</v>
      </c>
    </row>
    <row r="110" spans="1:8" s="36" customFormat="1" ht="12" customHeight="1">
      <c r="A110" s="36" t="s">
        <v>897</v>
      </c>
      <c r="B110" s="54">
        <v>25</v>
      </c>
      <c r="C110" s="42" t="s">
        <v>44</v>
      </c>
      <c r="D110" s="77" t="s">
        <v>210</v>
      </c>
      <c r="E110" s="47" t="s">
        <v>46</v>
      </c>
      <c r="F110" s="44">
        <v>37</v>
      </c>
      <c r="G110" s="45">
        <f t="shared" si="12"/>
        <v>666</v>
      </c>
      <c r="H110" s="46">
        <f t="shared" si="13"/>
        <v>466.2</v>
      </c>
    </row>
    <row r="111" spans="1:8" s="36" customFormat="1" ht="12" customHeight="1">
      <c r="A111" s="36" t="s">
        <v>897</v>
      </c>
      <c r="B111" s="54">
        <v>26</v>
      </c>
      <c r="C111" s="42" t="s">
        <v>41</v>
      </c>
      <c r="D111" s="77" t="s">
        <v>211</v>
      </c>
      <c r="E111" s="47" t="s">
        <v>43</v>
      </c>
      <c r="F111" s="44">
        <v>130</v>
      </c>
      <c r="G111" s="45">
        <f t="shared" si="12"/>
        <v>2340</v>
      </c>
      <c r="H111" s="46">
        <f t="shared" si="13"/>
        <v>1638</v>
      </c>
    </row>
    <row r="112" spans="1:8" s="36" customFormat="1" ht="12" customHeight="1">
      <c r="A112" s="36" t="s">
        <v>897</v>
      </c>
      <c r="B112" s="54">
        <v>27</v>
      </c>
      <c r="C112" s="42" t="s">
        <v>58</v>
      </c>
      <c r="D112" s="78" t="s">
        <v>212</v>
      </c>
      <c r="E112" s="47" t="s">
        <v>213</v>
      </c>
      <c r="F112" s="44">
        <v>80</v>
      </c>
      <c r="G112" s="45">
        <f t="shared" si="12"/>
        <v>1440</v>
      </c>
      <c r="H112" s="46">
        <f t="shared" si="13"/>
        <v>1008</v>
      </c>
    </row>
    <row r="113" spans="1:8" s="36" customFormat="1" ht="12" customHeight="1">
      <c r="A113" s="36" t="s">
        <v>897</v>
      </c>
      <c r="B113" s="54">
        <v>28</v>
      </c>
      <c r="C113" s="42" t="s">
        <v>214</v>
      </c>
      <c r="D113" s="41" t="s">
        <v>215</v>
      </c>
      <c r="E113" s="47" t="s">
        <v>216</v>
      </c>
      <c r="F113" s="44">
        <v>31</v>
      </c>
      <c r="G113" s="45">
        <f t="shared" si="12"/>
        <v>558</v>
      </c>
      <c r="H113" s="46">
        <f t="shared" si="13"/>
        <v>390.6</v>
      </c>
    </row>
    <row r="114" spans="1:8" s="36" customFormat="1" ht="12" customHeight="1">
      <c r="A114" s="36" t="s">
        <v>897</v>
      </c>
      <c r="B114" s="54">
        <v>29</v>
      </c>
      <c r="C114" s="51" t="s">
        <v>61</v>
      </c>
      <c r="D114" s="41" t="s">
        <v>217</v>
      </c>
      <c r="E114" s="47" t="s">
        <v>218</v>
      </c>
      <c r="F114" s="44">
        <v>155</v>
      </c>
      <c r="G114" s="45">
        <f aca="true" t="shared" si="14" ref="G114:G145">F114*$G$9</f>
        <v>2790</v>
      </c>
      <c r="H114" s="46">
        <f aca="true" t="shared" si="15" ref="H114:H145">G114*(100-$G$11)/100</f>
        <v>1953</v>
      </c>
    </row>
    <row r="115" spans="1:8" s="36" customFormat="1" ht="12" customHeight="1">
      <c r="A115" s="36" t="s">
        <v>897</v>
      </c>
      <c r="B115" s="54">
        <v>30</v>
      </c>
      <c r="C115" s="42" t="s">
        <v>912</v>
      </c>
      <c r="D115" s="41" t="s">
        <v>219</v>
      </c>
      <c r="E115" s="47" t="s">
        <v>66</v>
      </c>
      <c r="F115" s="44">
        <v>100</v>
      </c>
      <c r="G115" s="45">
        <f t="shared" si="14"/>
        <v>1800</v>
      </c>
      <c r="H115" s="46">
        <f t="shared" si="15"/>
        <v>1260</v>
      </c>
    </row>
    <row r="116" spans="1:8" s="36" customFormat="1" ht="12" customHeight="1">
      <c r="A116" s="36" t="s">
        <v>897</v>
      </c>
      <c r="B116" s="54">
        <v>31</v>
      </c>
      <c r="C116" s="42" t="s">
        <v>67</v>
      </c>
      <c r="D116" s="41" t="s">
        <v>220</v>
      </c>
      <c r="E116" s="53" t="s">
        <v>69</v>
      </c>
      <c r="F116" s="44">
        <v>63</v>
      </c>
      <c r="G116" s="45">
        <f t="shared" si="14"/>
        <v>1134</v>
      </c>
      <c r="H116" s="46">
        <f t="shared" si="15"/>
        <v>793.8</v>
      </c>
    </row>
    <row r="117" spans="1:8" s="36" customFormat="1" ht="12" customHeight="1">
      <c r="A117" s="36" t="s">
        <v>897</v>
      </c>
      <c r="B117" s="54">
        <v>32</v>
      </c>
      <c r="C117" s="51" t="s">
        <v>70</v>
      </c>
      <c r="D117" s="41" t="s">
        <v>221</v>
      </c>
      <c r="E117" s="47" t="s">
        <v>222</v>
      </c>
      <c r="F117" s="44">
        <v>152</v>
      </c>
      <c r="G117" s="45">
        <f t="shared" si="14"/>
        <v>2736</v>
      </c>
      <c r="H117" s="46">
        <f t="shared" si="15"/>
        <v>1915.2</v>
      </c>
    </row>
    <row r="118" spans="1:8" s="36" customFormat="1" ht="12" customHeight="1">
      <c r="A118" s="36" t="s">
        <v>897</v>
      </c>
      <c r="B118" s="50">
        <v>33</v>
      </c>
      <c r="C118" s="42" t="s">
        <v>912</v>
      </c>
      <c r="D118" s="41" t="s">
        <v>223</v>
      </c>
      <c r="E118" s="47" t="s">
        <v>74</v>
      </c>
      <c r="F118" s="44">
        <v>93</v>
      </c>
      <c r="G118" s="45">
        <f t="shared" si="14"/>
        <v>1674</v>
      </c>
      <c r="H118" s="46">
        <f t="shared" si="15"/>
        <v>1171.8</v>
      </c>
    </row>
    <row r="119" spans="1:8" s="36" customFormat="1" ht="12" customHeight="1">
      <c r="A119" s="36" t="s">
        <v>897</v>
      </c>
      <c r="B119" s="54">
        <v>34</v>
      </c>
      <c r="C119" s="42" t="s">
        <v>67</v>
      </c>
      <c r="D119" s="41" t="s">
        <v>224</v>
      </c>
      <c r="E119" s="47" t="s">
        <v>76</v>
      </c>
      <c r="F119" s="44">
        <v>60</v>
      </c>
      <c r="G119" s="45">
        <f t="shared" si="14"/>
        <v>1080</v>
      </c>
      <c r="H119" s="46">
        <f t="shared" si="15"/>
        <v>756</v>
      </c>
    </row>
    <row r="120" spans="1:8" s="36" customFormat="1" ht="12" customHeight="1">
      <c r="A120" s="36" t="s">
        <v>897</v>
      </c>
      <c r="B120" s="54">
        <v>35</v>
      </c>
      <c r="C120" s="51" t="s">
        <v>77</v>
      </c>
      <c r="D120" s="41" t="s">
        <v>225</v>
      </c>
      <c r="E120" s="47" t="s">
        <v>226</v>
      </c>
      <c r="F120" s="44">
        <v>143</v>
      </c>
      <c r="G120" s="45">
        <f t="shared" si="14"/>
        <v>2574</v>
      </c>
      <c r="H120" s="46">
        <f t="shared" si="15"/>
        <v>1801.8</v>
      </c>
    </row>
    <row r="121" spans="1:8" s="36" customFormat="1" ht="12" customHeight="1">
      <c r="A121" s="36" t="s">
        <v>897</v>
      </c>
      <c r="B121" s="54">
        <v>36</v>
      </c>
      <c r="C121" s="42" t="s">
        <v>912</v>
      </c>
      <c r="D121" s="41" t="s">
        <v>227</v>
      </c>
      <c r="E121" s="47" t="s">
        <v>81</v>
      </c>
      <c r="F121" s="44">
        <v>87</v>
      </c>
      <c r="G121" s="45">
        <f t="shared" si="14"/>
        <v>1566</v>
      </c>
      <c r="H121" s="46">
        <f t="shared" si="15"/>
        <v>1096.2</v>
      </c>
    </row>
    <row r="122" spans="1:8" s="36" customFormat="1" ht="12" customHeight="1">
      <c r="A122" s="36" t="s">
        <v>897</v>
      </c>
      <c r="B122" s="54">
        <v>37</v>
      </c>
      <c r="C122" s="42" t="s">
        <v>67</v>
      </c>
      <c r="D122" s="41" t="s">
        <v>228</v>
      </c>
      <c r="E122" s="53" t="s">
        <v>83</v>
      </c>
      <c r="F122" s="44">
        <v>55</v>
      </c>
      <c r="G122" s="45">
        <f t="shared" si="14"/>
        <v>990</v>
      </c>
      <c r="H122" s="46">
        <f t="shared" si="15"/>
        <v>693</v>
      </c>
    </row>
    <row r="123" spans="1:8" s="36" customFormat="1" ht="12" customHeight="1">
      <c r="A123" s="36" t="s">
        <v>897</v>
      </c>
      <c r="B123" s="54">
        <v>38</v>
      </c>
      <c r="C123" s="51" t="s">
        <v>84</v>
      </c>
      <c r="D123" s="41" t="s">
        <v>229</v>
      </c>
      <c r="E123" s="47" t="s">
        <v>230</v>
      </c>
      <c r="F123" s="44">
        <v>138</v>
      </c>
      <c r="G123" s="45">
        <f t="shared" si="14"/>
        <v>2484</v>
      </c>
      <c r="H123" s="46">
        <f t="shared" si="15"/>
        <v>1738.8</v>
      </c>
    </row>
    <row r="124" spans="1:8" s="36" customFormat="1" ht="12" customHeight="1">
      <c r="A124" s="36" t="s">
        <v>897</v>
      </c>
      <c r="B124" s="50">
        <v>39</v>
      </c>
      <c r="C124" s="42" t="s">
        <v>912</v>
      </c>
      <c r="D124" s="41" t="s">
        <v>231</v>
      </c>
      <c r="E124" s="47" t="s">
        <v>88</v>
      </c>
      <c r="F124" s="44">
        <v>81</v>
      </c>
      <c r="G124" s="45">
        <f t="shared" si="14"/>
        <v>1458</v>
      </c>
      <c r="H124" s="46">
        <f t="shared" si="15"/>
        <v>1020.6</v>
      </c>
    </row>
    <row r="125" spans="1:8" s="36" customFormat="1" ht="12" customHeight="1">
      <c r="A125" s="36" t="s">
        <v>897</v>
      </c>
      <c r="B125" s="54">
        <v>40</v>
      </c>
      <c r="C125" s="42" t="s">
        <v>67</v>
      </c>
      <c r="D125" s="41" t="s">
        <v>232</v>
      </c>
      <c r="E125" s="47" t="s">
        <v>90</v>
      </c>
      <c r="F125" s="44">
        <v>51</v>
      </c>
      <c r="G125" s="45">
        <f t="shared" si="14"/>
        <v>918</v>
      </c>
      <c r="H125" s="46">
        <f t="shared" si="15"/>
        <v>642.6</v>
      </c>
    </row>
    <row r="126" spans="1:8" s="36" customFormat="1" ht="12" customHeight="1">
      <c r="A126" s="36" t="s">
        <v>897</v>
      </c>
      <c r="B126" s="54">
        <v>41</v>
      </c>
      <c r="C126" s="51" t="s">
        <v>61</v>
      </c>
      <c r="D126" s="41" t="s">
        <v>233</v>
      </c>
      <c r="E126" s="47" t="s">
        <v>218</v>
      </c>
      <c r="F126" s="44">
        <v>216</v>
      </c>
      <c r="G126" s="45">
        <f t="shared" si="14"/>
        <v>3888</v>
      </c>
      <c r="H126" s="46">
        <f t="shared" si="15"/>
        <v>2721.6</v>
      </c>
    </row>
    <row r="127" spans="1:8" s="36" customFormat="1" ht="12" customHeight="1">
      <c r="A127" s="36" t="s">
        <v>897</v>
      </c>
      <c r="B127" s="54">
        <v>42</v>
      </c>
      <c r="C127" s="42" t="s">
        <v>234</v>
      </c>
      <c r="D127" s="41" t="s">
        <v>235</v>
      </c>
      <c r="E127" s="47" t="s">
        <v>236</v>
      </c>
      <c r="F127" s="44">
        <v>88</v>
      </c>
      <c r="G127" s="45">
        <f t="shared" si="14"/>
        <v>1584</v>
      </c>
      <c r="H127" s="46">
        <f t="shared" si="15"/>
        <v>1108.8</v>
      </c>
    </row>
    <row r="128" spans="1:8" s="36" customFormat="1" ht="12" customHeight="1">
      <c r="A128" s="36" t="s">
        <v>897</v>
      </c>
      <c r="B128" s="54">
        <v>43</v>
      </c>
      <c r="C128" s="51" t="s">
        <v>70</v>
      </c>
      <c r="D128" s="79" t="s">
        <v>237</v>
      </c>
      <c r="E128" s="47" t="s">
        <v>222</v>
      </c>
      <c r="F128" s="44">
        <v>213</v>
      </c>
      <c r="G128" s="45">
        <f t="shared" si="14"/>
        <v>3834</v>
      </c>
      <c r="H128" s="46">
        <f t="shared" si="15"/>
        <v>2683.8</v>
      </c>
    </row>
    <row r="129" spans="1:8" s="36" customFormat="1" ht="12" customHeight="1">
      <c r="A129" s="36" t="s">
        <v>897</v>
      </c>
      <c r="B129" s="54">
        <v>44</v>
      </c>
      <c r="C129" s="42" t="s">
        <v>234</v>
      </c>
      <c r="D129" s="79" t="s">
        <v>238</v>
      </c>
      <c r="E129" s="47" t="s">
        <v>239</v>
      </c>
      <c r="F129" s="44">
        <v>79</v>
      </c>
      <c r="G129" s="45">
        <f t="shared" si="14"/>
        <v>1422</v>
      </c>
      <c r="H129" s="46">
        <f t="shared" si="15"/>
        <v>995.4</v>
      </c>
    </row>
    <row r="130" spans="1:8" s="36" customFormat="1" ht="12" customHeight="1">
      <c r="A130" s="36" t="s">
        <v>897</v>
      </c>
      <c r="B130" s="54">
        <v>45</v>
      </c>
      <c r="C130" s="51" t="s">
        <v>77</v>
      </c>
      <c r="D130" s="41" t="s">
        <v>240</v>
      </c>
      <c r="E130" s="47" t="s">
        <v>226</v>
      </c>
      <c r="F130" s="44">
        <v>200</v>
      </c>
      <c r="G130" s="45">
        <f t="shared" si="14"/>
        <v>3600</v>
      </c>
      <c r="H130" s="46">
        <f t="shared" si="15"/>
        <v>2520</v>
      </c>
    </row>
    <row r="131" spans="1:8" s="36" customFormat="1" ht="12" customHeight="1">
      <c r="A131" s="36" t="s">
        <v>897</v>
      </c>
      <c r="B131" s="54">
        <v>46</v>
      </c>
      <c r="C131" s="42" t="s">
        <v>234</v>
      </c>
      <c r="D131" s="41" t="s">
        <v>241</v>
      </c>
      <c r="E131" s="47" t="s">
        <v>242</v>
      </c>
      <c r="F131" s="44">
        <v>70</v>
      </c>
      <c r="G131" s="45">
        <f t="shared" si="14"/>
        <v>1260</v>
      </c>
      <c r="H131" s="46">
        <f t="shared" si="15"/>
        <v>882</v>
      </c>
    </row>
    <row r="132" spans="1:8" s="36" customFormat="1" ht="12" customHeight="1">
      <c r="A132" s="36" t="s">
        <v>897</v>
      </c>
      <c r="B132" s="54">
        <v>47</v>
      </c>
      <c r="C132" s="51" t="s">
        <v>84</v>
      </c>
      <c r="D132" s="79" t="s">
        <v>243</v>
      </c>
      <c r="E132" s="47" t="s">
        <v>230</v>
      </c>
      <c r="F132" s="44">
        <v>194</v>
      </c>
      <c r="G132" s="45">
        <f t="shared" si="14"/>
        <v>3492</v>
      </c>
      <c r="H132" s="46">
        <f t="shared" si="15"/>
        <v>2444.4</v>
      </c>
    </row>
    <row r="133" spans="1:8" s="36" customFormat="1" ht="12" customHeight="1">
      <c r="A133" s="36" t="s">
        <v>897</v>
      </c>
      <c r="B133" s="54">
        <v>48</v>
      </c>
      <c r="C133" s="42" t="s">
        <v>234</v>
      </c>
      <c r="D133" s="79" t="s">
        <v>244</v>
      </c>
      <c r="E133" s="47" t="s">
        <v>245</v>
      </c>
      <c r="F133" s="44">
        <v>64</v>
      </c>
      <c r="G133" s="45">
        <f t="shared" si="14"/>
        <v>1152</v>
      </c>
      <c r="H133" s="46">
        <f t="shared" si="15"/>
        <v>806.4</v>
      </c>
    </row>
    <row r="134" spans="1:8" s="36" customFormat="1" ht="12" customHeight="1">
      <c r="A134" s="36" t="s">
        <v>897</v>
      </c>
      <c r="B134" s="54">
        <v>49</v>
      </c>
      <c r="C134" s="51" t="s">
        <v>61</v>
      </c>
      <c r="D134" s="41" t="s">
        <v>246</v>
      </c>
      <c r="E134" s="47" t="s">
        <v>247</v>
      </c>
      <c r="F134" s="44">
        <v>187</v>
      </c>
      <c r="G134" s="45">
        <f t="shared" si="14"/>
        <v>3366</v>
      </c>
      <c r="H134" s="46">
        <f t="shared" si="15"/>
        <v>2356.2</v>
      </c>
    </row>
    <row r="135" spans="1:8" s="36" customFormat="1" ht="12" customHeight="1">
      <c r="A135" s="36" t="s">
        <v>897</v>
      </c>
      <c r="B135" s="54">
        <v>50</v>
      </c>
      <c r="C135" s="42" t="s">
        <v>912</v>
      </c>
      <c r="D135" s="41" t="s">
        <v>248</v>
      </c>
      <c r="E135" s="47" t="s">
        <v>101</v>
      </c>
      <c r="F135" s="44">
        <v>100</v>
      </c>
      <c r="G135" s="45">
        <f t="shared" si="14"/>
        <v>1800</v>
      </c>
      <c r="H135" s="46">
        <f t="shared" si="15"/>
        <v>1260</v>
      </c>
    </row>
    <row r="136" spans="1:8" s="36" customFormat="1" ht="12" customHeight="1">
      <c r="A136" s="36" t="s">
        <v>897</v>
      </c>
      <c r="B136" s="54">
        <v>51</v>
      </c>
      <c r="C136" s="42" t="s">
        <v>67</v>
      </c>
      <c r="D136" s="41" t="s">
        <v>249</v>
      </c>
      <c r="E136" s="53" t="s">
        <v>103</v>
      </c>
      <c r="F136" s="44">
        <v>63</v>
      </c>
      <c r="G136" s="45">
        <f t="shared" si="14"/>
        <v>1134</v>
      </c>
      <c r="H136" s="46">
        <f t="shared" si="15"/>
        <v>793.8</v>
      </c>
    </row>
    <row r="137" spans="1:8" s="36" customFormat="1" ht="12" customHeight="1">
      <c r="A137" s="36" t="s">
        <v>897</v>
      </c>
      <c r="B137" s="54">
        <v>52</v>
      </c>
      <c r="C137" s="51" t="s">
        <v>70</v>
      </c>
      <c r="D137" s="41" t="s">
        <v>250</v>
      </c>
      <c r="E137" s="47" t="s">
        <v>222</v>
      </c>
      <c r="F137" s="44">
        <v>182</v>
      </c>
      <c r="G137" s="45">
        <f t="shared" si="14"/>
        <v>3276</v>
      </c>
      <c r="H137" s="46">
        <f t="shared" si="15"/>
        <v>2293.2</v>
      </c>
    </row>
    <row r="138" spans="1:8" s="36" customFormat="1" ht="12" customHeight="1">
      <c r="A138" s="36" t="s">
        <v>897</v>
      </c>
      <c r="B138" s="50">
        <v>53</v>
      </c>
      <c r="C138" s="42" t="s">
        <v>912</v>
      </c>
      <c r="D138" s="41" t="s">
        <v>251</v>
      </c>
      <c r="E138" s="47" t="s">
        <v>74</v>
      </c>
      <c r="F138" s="44">
        <v>93</v>
      </c>
      <c r="G138" s="45">
        <f t="shared" si="14"/>
        <v>1674</v>
      </c>
      <c r="H138" s="46">
        <f t="shared" si="15"/>
        <v>1171.8</v>
      </c>
    </row>
    <row r="139" spans="1:8" s="36" customFormat="1" ht="12" customHeight="1">
      <c r="A139" s="36" t="s">
        <v>897</v>
      </c>
      <c r="B139" s="54">
        <v>54</v>
      </c>
      <c r="C139" s="42" t="s">
        <v>67</v>
      </c>
      <c r="D139" s="41" t="s">
        <v>252</v>
      </c>
      <c r="E139" s="47" t="s">
        <v>76</v>
      </c>
      <c r="F139" s="44">
        <v>60</v>
      </c>
      <c r="G139" s="45">
        <f t="shared" si="14"/>
        <v>1080</v>
      </c>
      <c r="H139" s="46">
        <f t="shared" si="15"/>
        <v>756</v>
      </c>
    </row>
    <row r="140" spans="1:8" s="36" customFormat="1" ht="12" customHeight="1">
      <c r="A140" s="36" t="s">
        <v>897</v>
      </c>
      <c r="B140" s="54">
        <v>55</v>
      </c>
      <c r="C140" s="51" t="s">
        <v>77</v>
      </c>
      <c r="D140" s="41" t="s">
        <v>253</v>
      </c>
      <c r="E140" s="47" t="s">
        <v>226</v>
      </c>
      <c r="F140" s="44">
        <v>174</v>
      </c>
      <c r="G140" s="45">
        <f t="shared" si="14"/>
        <v>3132</v>
      </c>
      <c r="H140" s="46">
        <f t="shared" si="15"/>
        <v>2192.4</v>
      </c>
    </row>
    <row r="141" spans="1:8" s="36" customFormat="1" ht="12" customHeight="1">
      <c r="A141" s="36" t="s">
        <v>897</v>
      </c>
      <c r="B141" s="54">
        <v>56</v>
      </c>
      <c r="C141" s="42" t="s">
        <v>912</v>
      </c>
      <c r="D141" s="41" t="s">
        <v>254</v>
      </c>
      <c r="E141" s="47" t="s">
        <v>81</v>
      </c>
      <c r="F141" s="44">
        <v>87</v>
      </c>
      <c r="G141" s="45">
        <f t="shared" si="14"/>
        <v>1566</v>
      </c>
      <c r="H141" s="46">
        <f t="shared" si="15"/>
        <v>1096.2</v>
      </c>
    </row>
    <row r="142" spans="1:8" s="36" customFormat="1" ht="12" customHeight="1">
      <c r="A142" s="36" t="s">
        <v>897</v>
      </c>
      <c r="B142" s="54">
        <v>57</v>
      </c>
      <c r="C142" s="42" t="s">
        <v>67</v>
      </c>
      <c r="D142" s="41" t="s">
        <v>255</v>
      </c>
      <c r="E142" s="53" t="s">
        <v>83</v>
      </c>
      <c r="F142" s="44">
        <v>55</v>
      </c>
      <c r="G142" s="45">
        <f t="shared" si="14"/>
        <v>990</v>
      </c>
      <c r="H142" s="46">
        <f t="shared" si="15"/>
        <v>693</v>
      </c>
    </row>
    <row r="143" spans="1:8" s="36" customFormat="1" ht="12" customHeight="1">
      <c r="A143" s="36" t="s">
        <v>897</v>
      </c>
      <c r="B143" s="54">
        <v>58</v>
      </c>
      <c r="C143" s="51" t="s">
        <v>84</v>
      </c>
      <c r="D143" s="41" t="s">
        <v>256</v>
      </c>
      <c r="E143" s="47" t="s">
        <v>257</v>
      </c>
      <c r="F143" s="44">
        <v>162</v>
      </c>
      <c r="G143" s="45">
        <f t="shared" si="14"/>
        <v>2916</v>
      </c>
      <c r="H143" s="46">
        <f t="shared" si="15"/>
        <v>2041.2</v>
      </c>
    </row>
    <row r="144" spans="1:8" s="36" customFormat="1" ht="12" customHeight="1">
      <c r="A144" s="36" t="s">
        <v>897</v>
      </c>
      <c r="B144" s="54">
        <v>59</v>
      </c>
      <c r="C144" s="42" t="s">
        <v>912</v>
      </c>
      <c r="D144" s="41" t="s">
        <v>258</v>
      </c>
      <c r="E144" s="47" t="s">
        <v>116</v>
      </c>
      <c r="F144" s="44">
        <v>81</v>
      </c>
      <c r="G144" s="45">
        <f t="shared" si="14"/>
        <v>1458</v>
      </c>
      <c r="H144" s="46">
        <f t="shared" si="15"/>
        <v>1020.6</v>
      </c>
    </row>
    <row r="145" spans="1:8" s="36" customFormat="1" ht="12" customHeight="1">
      <c r="A145" s="36" t="s">
        <v>897</v>
      </c>
      <c r="B145" s="54">
        <v>60</v>
      </c>
      <c r="C145" s="42" t="s">
        <v>67</v>
      </c>
      <c r="D145" s="41" t="s">
        <v>259</v>
      </c>
      <c r="E145" s="53" t="s">
        <v>118</v>
      </c>
      <c r="F145" s="44">
        <v>51</v>
      </c>
      <c r="G145" s="45">
        <f t="shared" si="14"/>
        <v>918</v>
      </c>
      <c r="H145" s="46">
        <f t="shared" si="15"/>
        <v>642.6</v>
      </c>
    </row>
    <row r="146" spans="1:8" s="36" customFormat="1" ht="12" customHeight="1">
      <c r="A146" s="36" t="s">
        <v>897</v>
      </c>
      <c r="B146" s="54">
        <v>61</v>
      </c>
      <c r="C146" s="42" t="s">
        <v>119</v>
      </c>
      <c r="D146" s="41" t="s">
        <v>260</v>
      </c>
      <c r="E146" s="47" t="s">
        <v>261</v>
      </c>
      <c r="F146" s="44">
        <v>523</v>
      </c>
      <c r="G146" s="45">
        <f aca="true" t="shared" si="16" ref="G146:G152">F146*$G$9</f>
        <v>9414</v>
      </c>
      <c r="H146" s="46">
        <f aca="true" t="shared" si="17" ref="H146:H152">G146*(100-$G$11)/100</f>
        <v>6589.8</v>
      </c>
    </row>
    <row r="147" spans="1:8" s="36" customFormat="1" ht="12" customHeight="1">
      <c r="A147" s="36" t="s">
        <v>897</v>
      </c>
      <c r="B147" s="54">
        <v>62</v>
      </c>
      <c r="C147" s="42" t="s">
        <v>912</v>
      </c>
      <c r="D147" s="41" t="s">
        <v>262</v>
      </c>
      <c r="E147" s="47" t="s">
        <v>66</v>
      </c>
      <c r="F147" s="44">
        <v>100</v>
      </c>
      <c r="G147" s="45">
        <f t="shared" si="16"/>
        <v>1800</v>
      </c>
      <c r="H147" s="46">
        <f t="shared" si="17"/>
        <v>1260</v>
      </c>
    </row>
    <row r="148" spans="1:8" s="36" customFormat="1" ht="12" customHeight="1">
      <c r="A148" s="36" t="s">
        <v>897</v>
      </c>
      <c r="B148" s="54">
        <v>63</v>
      </c>
      <c r="C148" s="42" t="s">
        <v>67</v>
      </c>
      <c r="D148" s="41" t="s">
        <v>263</v>
      </c>
      <c r="E148" s="47" t="s">
        <v>124</v>
      </c>
      <c r="F148" s="44">
        <v>63</v>
      </c>
      <c r="G148" s="45">
        <f t="shared" si="16"/>
        <v>1134</v>
      </c>
      <c r="H148" s="46">
        <f t="shared" si="17"/>
        <v>793.8</v>
      </c>
    </row>
    <row r="149" spans="1:8" s="36" customFormat="1" ht="12" customHeight="1">
      <c r="A149" s="36" t="s">
        <v>897</v>
      </c>
      <c r="B149" s="54">
        <v>64</v>
      </c>
      <c r="C149" s="42" t="s">
        <v>264</v>
      </c>
      <c r="D149" s="41" t="s">
        <v>265</v>
      </c>
      <c r="E149" s="47" t="s">
        <v>266</v>
      </c>
      <c r="F149" s="65">
        <v>460</v>
      </c>
      <c r="G149" s="45">
        <f t="shared" si="16"/>
        <v>8280</v>
      </c>
      <c r="H149" s="46">
        <f t="shared" si="17"/>
        <v>5796</v>
      </c>
    </row>
    <row r="150" spans="1:8" s="36" customFormat="1" ht="12" customHeight="1">
      <c r="A150" s="36" t="s">
        <v>897</v>
      </c>
      <c r="B150" s="54">
        <v>65</v>
      </c>
      <c r="C150" s="42" t="s">
        <v>267</v>
      </c>
      <c r="D150" s="41" t="s">
        <v>268</v>
      </c>
      <c r="E150" s="47" t="s">
        <v>269</v>
      </c>
      <c r="F150" s="65">
        <v>21</v>
      </c>
      <c r="G150" s="45">
        <f t="shared" si="16"/>
        <v>378</v>
      </c>
      <c r="H150" s="46">
        <f t="shared" si="17"/>
        <v>264.6</v>
      </c>
    </row>
    <row r="151" spans="1:8" s="36" customFormat="1" ht="12" customHeight="1">
      <c r="A151" s="36" t="s">
        <v>897</v>
      </c>
      <c r="B151" s="54">
        <v>66</v>
      </c>
      <c r="C151" s="42" t="s">
        <v>270</v>
      </c>
      <c r="D151" s="41" t="s">
        <v>271</v>
      </c>
      <c r="E151" s="47" t="s">
        <v>272</v>
      </c>
      <c r="F151" s="65">
        <v>530</v>
      </c>
      <c r="G151" s="45">
        <f t="shared" si="16"/>
        <v>9540</v>
      </c>
      <c r="H151" s="46">
        <f t="shared" si="17"/>
        <v>6678</v>
      </c>
    </row>
    <row r="152" spans="1:8" s="36" customFormat="1" ht="12" customHeight="1">
      <c r="A152" s="36" t="s">
        <v>897</v>
      </c>
      <c r="B152" s="54">
        <v>67</v>
      </c>
      <c r="C152" s="42" t="s">
        <v>273</v>
      </c>
      <c r="D152" s="41" t="s">
        <v>274</v>
      </c>
      <c r="E152" s="47" t="s">
        <v>275</v>
      </c>
      <c r="F152" s="65">
        <v>145</v>
      </c>
      <c r="G152" s="45">
        <f t="shared" si="16"/>
        <v>2610</v>
      </c>
      <c r="H152" s="46">
        <f t="shared" si="17"/>
        <v>1827</v>
      </c>
    </row>
    <row r="153" spans="1:8" s="36" customFormat="1" ht="48.75" customHeight="1">
      <c r="A153" s="36" t="s">
        <v>898</v>
      </c>
      <c r="B153" s="54">
        <v>1</v>
      </c>
      <c r="C153" s="42" t="s">
        <v>13</v>
      </c>
      <c r="D153" s="77" t="s">
        <v>276</v>
      </c>
      <c r="E153" s="47" t="s">
        <v>277</v>
      </c>
      <c r="F153" s="44">
        <v>582</v>
      </c>
      <c r="G153" s="45">
        <f aca="true" t="shared" si="18" ref="G153:G183">F153*$G$9</f>
        <v>10476</v>
      </c>
      <c r="H153" s="46">
        <f aca="true" t="shared" si="19" ref="H153:H183">G153*(100-$G$11)/100</f>
        <v>7333.2</v>
      </c>
    </row>
    <row r="154" spans="1:8" s="36" customFormat="1" ht="12" customHeight="1">
      <c r="A154" s="36" t="s">
        <v>898</v>
      </c>
      <c r="B154" s="54">
        <v>2</v>
      </c>
      <c r="C154" s="42" t="s">
        <v>8</v>
      </c>
      <c r="D154" s="77" t="s">
        <v>278</v>
      </c>
      <c r="E154" s="47" t="s">
        <v>279</v>
      </c>
      <c r="F154" s="44">
        <v>449</v>
      </c>
      <c r="G154" s="45">
        <f t="shared" si="18"/>
        <v>8082</v>
      </c>
      <c r="H154" s="46">
        <f t="shared" si="19"/>
        <v>5657.4</v>
      </c>
    </row>
    <row r="155" spans="1:8" s="36" customFormat="1" ht="12" customHeight="1">
      <c r="A155" s="36" t="s">
        <v>898</v>
      </c>
      <c r="B155" s="54">
        <v>3</v>
      </c>
      <c r="C155" s="42" t="s">
        <v>280</v>
      </c>
      <c r="D155" s="77" t="s">
        <v>281</v>
      </c>
      <c r="E155" s="54" t="s">
        <v>282</v>
      </c>
      <c r="F155" s="44">
        <v>83</v>
      </c>
      <c r="G155" s="45">
        <f t="shared" si="18"/>
        <v>1494</v>
      </c>
      <c r="H155" s="46">
        <f t="shared" si="19"/>
        <v>1045.8</v>
      </c>
    </row>
    <row r="156" spans="1:8" s="36" customFormat="1" ht="12" customHeight="1">
      <c r="A156" s="36" t="s">
        <v>898</v>
      </c>
      <c r="B156" s="54">
        <v>4</v>
      </c>
      <c r="C156" s="42" t="s">
        <v>283</v>
      </c>
      <c r="D156" s="77" t="s">
        <v>284</v>
      </c>
      <c r="E156" s="54" t="s">
        <v>282</v>
      </c>
      <c r="F156" s="44">
        <v>50</v>
      </c>
      <c r="G156" s="45">
        <f t="shared" si="18"/>
        <v>900</v>
      </c>
      <c r="H156" s="46">
        <f t="shared" si="19"/>
        <v>630</v>
      </c>
    </row>
    <row r="157" spans="1:8" s="36" customFormat="1" ht="12" customHeight="1">
      <c r="A157" s="36" t="s">
        <v>898</v>
      </c>
      <c r="B157" s="54">
        <v>5</v>
      </c>
      <c r="C157" s="42" t="s">
        <v>8</v>
      </c>
      <c r="D157" s="77" t="s">
        <v>285</v>
      </c>
      <c r="E157" s="47" t="s">
        <v>286</v>
      </c>
      <c r="F157" s="44">
        <v>305</v>
      </c>
      <c r="G157" s="45">
        <f t="shared" si="18"/>
        <v>5490</v>
      </c>
      <c r="H157" s="46">
        <f t="shared" si="19"/>
        <v>3843</v>
      </c>
    </row>
    <row r="158" spans="1:8" s="36" customFormat="1" ht="12" customHeight="1">
      <c r="A158" s="36" t="s">
        <v>898</v>
      </c>
      <c r="B158" s="54">
        <v>6</v>
      </c>
      <c r="C158" s="42" t="s">
        <v>8</v>
      </c>
      <c r="D158" s="77" t="s">
        <v>287</v>
      </c>
      <c r="E158" s="47" t="s">
        <v>286</v>
      </c>
      <c r="F158" s="44">
        <v>305</v>
      </c>
      <c r="G158" s="45">
        <f t="shared" si="18"/>
        <v>5490</v>
      </c>
      <c r="H158" s="46">
        <f t="shared" si="19"/>
        <v>3843</v>
      </c>
    </row>
    <row r="159" spans="1:8" s="36" customFormat="1" ht="12" customHeight="1">
      <c r="A159" s="36" t="s">
        <v>898</v>
      </c>
      <c r="B159" s="54">
        <v>7</v>
      </c>
      <c r="C159" s="42" t="s">
        <v>16</v>
      </c>
      <c r="D159" s="77" t="s">
        <v>288</v>
      </c>
      <c r="E159" s="47" t="s">
        <v>289</v>
      </c>
      <c r="F159" s="44">
        <v>228</v>
      </c>
      <c r="G159" s="45">
        <f t="shared" si="18"/>
        <v>4104</v>
      </c>
      <c r="H159" s="46">
        <f t="shared" si="19"/>
        <v>2872.8</v>
      </c>
    </row>
    <row r="160" spans="1:8" s="36" customFormat="1" ht="12" customHeight="1">
      <c r="A160" s="36" t="s">
        <v>898</v>
      </c>
      <c r="B160" s="54">
        <v>8</v>
      </c>
      <c r="C160" s="42" t="s">
        <v>21</v>
      </c>
      <c r="D160" s="77" t="s">
        <v>290</v>
      </c>
      <c r="E160" s="47" t="s">
        <v>291</v>
      </c>
      <c r="F160" s="44">
        <v>247</v>
      </c>
      <c r="G160" s="45">
        <f t="shared" si="18"/>
        <v>4446</v>
      </c>
      <c r="H160" s="46">
        <f t="shared" si="19"/>
        <v>3112.2</v>
      </c>
    </row>
    <row r="161" spans="1:8" s="36" customFormat="1" ht="12" customHeight="1">
      <c r="A161" s="36" t="s">
        <v>898</v>
      </c>
      <c r="B161" s="54">
        <v>9</v>
      </c>
      <c r="C161" s="42" t="s">
        <v>191</v>
      </c>
      <c r="D161" s="77" t="s">
        <v>292</v>
      </c>
      <c r="E161" s="47" t="s">
        <v>293</v>
      </c>
      <c r="F161" s="44">
        <v>54</v>
      </c>
      <c r="G161" s="45">
        <f t="shared" si="18"/>
        <v>972</v>
      </c>
      <c r="H161" s="46">
        <f t="shared" si="19"/>
        <v>680.4</v>
      </c>
    </row>
    <row r="162" spans="1:8" s="36" customFormat="1" ht="12" customHeight="1">
      <c r="A162" s="36" t="s">
        <v>898</v>
      </c>
      <c r="B162" s="54">
        <v>10</v>
      </c>
      <c r="C162" s="42" t="s">
        <v>294</v>
      </c>
      <c r="D162" s="41" t="s">
        <v>295</v>
      </c>
      <c r="E162" s="47" t="s">
        <v>296</v>
      </c>
      <c r="F162" s="44">
        <v>21</v>
      </c>
      <c r="G162" s="45">
        <f t="shared" si="18"/>
        <v>378</v>
      </c>
      <c r="H162" s="46">
        <f t="shared" si="19"/>
        <v>264.6</v>
      </c>
    </row>
    <row r="163" spans="1:8" s="36" customFormat="1" ht="12" customHeight="1">
      <c r="A163" s="36" t="s">
        <v>898</v>
      </c>
      <c r="B163" s="54">
        <v>11</v>
      </c>
      <c r="C163" s="42" t="s">
        <v>119</v>
      </c>
      <c r="D163" s="41" t="s">
        <v>297</v>
      </c>
      <c r="E163" s="47" t="s">
        <v>261</v>
      </c>
      <c r="F163" s="44">
        <v>523</v>
      </c>
      <c r="G163" s="45">
        <f t="shared" si="18"/>
        <v>9414</v>
      </c>
      <c r="H163" s="46">
        <f t="shared" si="19"/>
        <v>6589.8</v>
      </c>
    </row>
    <row r="164" spans="1:8" s="36" customFormat="1" ht="12" customHeight="1">
      <c r="A164" s="36" t="s">
        <v>898</v>
      </c>
      <c r="B164" s="54">
        <v>12</v>
      </c>
      <c r="C164" s="42" t="s">
        <v>125</v>
      </c>
      <c r="D164" s="41" t="s">
        <v>298</v>
      </c>
      <c r="E164" s="47" t="s">
        <v>299</v>
      </c>
      <c r="F164" s="44">
        <v>140</v>
      </c>
      <c r="G164" s="45">
        <f t="shared" si="18"/>
        <v>2520</v>
      </c>
      <c r="H164" s="46">
        <f t="shared" si="19"/>
        <v>1764</v>
      </c>
    </row>
    <row r="165" spans="1:8" s="36" customFormat="1" ht="12" customHeight="1">
      <c r="A165" s="36" t="s">
        <v>898</v>
      </c>
      <c r="B165" s="54">
        <v>13</v>
      </c>
      <c r="C165" s="42" t="s">
        <v>125</v>
      </c>
      <c r="D165" s="41" t="s">
        <v>300</v>
      </c>
      <c r="E165" s="47" t="s">
        <v>301</v>
      </c>
      <c r="F165" s="44">
        <v>189</v>
      </c>
      <c r="G165" s="45">
        <f t="shared" si="18"/>
        <v>3402</v>
      </c>
      <c r="H165" s="46">
        <f t="shared" si="19"/>
        <v>2381.4</v>
      </c>
    </row>
    <row r="166" spans="1:8" s="36" customFormat="1" ht="12" customHeight="1">
      <c r="A166" s="36" t="s">
        <v>898</v>
      </c>
      <c r="B166" s="54">
        <v>14</v>
      </c>
      <c r="C166" s="42" t="s">
        <v>125</v>
      </c>
      <c r="D166" s="41" t="s">
        <v>302</v>
      </c>
      <c r="E166" s="47" t="s">
        <v>303</v>
      </c>
      <c r="F166" s="44">
        <v>132</v>
      </c>
      <c r="G166" s="45">
        <f t="shared" si="18"/>
        <v>2376</v>
      </c>
      <c r="H166" s="46">
        <f t="shared" si="19"/>
        <v>1663.2</v>
      </c>
    </row>
    <row r="167" spans="1:8" s="36" customFormat="1" ht="12" customHeight="1">
      <c r="A167" s="36" t="s">
        <v>898</v>
      </c>
      <c r="B167" s="54">
        <v>15</v>
      </c>
      <c r="C167" s="42" t="s">
        <v>304</v>
      </c>
      <c r="D167" s="77" t="s">
        <v>305</v>
      </c>
      <c r="E167" s="47" t="s">
        <v>306</v>
      </c>
      <c r="F167" s="44">
        <v>202</v>
      </c>
      <c r="G167" s="45">
        <f t="shared" si="18"/>
        <v>3636</v>
      </c>
      <c r="H167" s="46">
        <f t="shared" si="19"/>
        <v>2545.2</v>
      </c>
    </row>
    <row r="168" spans="1:8" s="36" customFormat="1" ht="12" customHeight="1">
      <c r="A168" s="36" t="s">
        <v>898</v>
      </c>
      <c r="B168" s="54">
        <v>16</v>
      </c>
      <c r="C168" s="42" t="s">
        <v>307</v>
      </c>
      <c r="D168" s="77" t="s">
        <v>308</v>
      </c>
      <c r="E168" s="47" t="s">
        <v>309</v>
      </c>
      <c r="F168" s="44">
        <v>240</v>
      </c>
      <c r="G168" s="45">
        <f t="shared" si="18"/>
        <v>4320</v>
      </c>
      <c r="H168" s="46">
        <f t="shared" si="19"/>
        <v>3024</v>
      </c>
    </row>
    <row r="169" spans="1:8" s="36" customFormat="1" ht="12" customHeight="1">
      <c r="A169" s="36" t="s">
        <v>898</v>
      </c>
      <c r="B169" s="54">
        <v>17</v>
      </c>
      <c r="C169" s="42" t="s">
        <v>310</v>
      </c>
      <c r="D169" s="41" t="s">
        <v>311</v>
      </c>
      <c r="E169" s="47" t="s">
        <v>312</v>
      </c>
      <c r="F169" s="44">
        <v>119</v>
      </c>
      <c r="G169" s="45">
        <f t="shared" si="18"/>
        <v>2142</v>
      </c>
      <c r="H169" s="46">
        <f t="shared" si="19"/>
        <v>1499.4</v>
      </c>
    </row>
    <row r="170" spans="1:8" s="36" customFormat="1" ht="12" customHeight="1">
      <c r="A170" s="36" t="s">
        <v>898</v>
      </c>
      <c r="B170" s="54">
        <v>18</v>
      </c>
      <c r="C170" s="42" t="s">
        <v>310</v>
      </c>
      <c r="D170" s="41" t="s">
        <v>313</v>
      </c>
      <c r="E170" s="47" t="s">
        <v>314</v>
      </c>
      <c r="F170" s="44">
        <v>85</v>
      </c>
      <c r="G170" s="45">
        <f t="shared" si="18"/>
        <v>1530</v>
      </c>
      <c r="H170" s="46">
        <f t="shared" si="19"/>
        <v>1071</v>
      </c>
    </row>
    <row r="171" spans="1:8" s="36" customFormat="1" ht="12" customHeight="1">
      <c r="A171" s="36" t="s">
        <v>898</v>
      </c>
      <c r="B171" s="54">
        <v>19</v>
      </c>
      <c r="C171" s="42" t="s">
        <v>315</v>
      </c>
      <c r="D171" s="41" t="s">
        <v>316</v>
      </c>
      <c r="E171" s="47" t="s">
        <v>317</v>
      </c>
      <c r="F171" s="44">
        <v>27</v>
      </c>
      <c r="G171" s="45">
        <f t="shared" si="18"/>
        <v>486</v>
      </c>
      <c r="H171" s="46">
        <f t="shared" si="19"/>
        <v>340.2</v>
      </c>
    </row>
    <row r="172" spans="1:8" s="36" customFormat="1" ht="12" customHeight="1">
      <c r="A172" s="36" t="s">
        <v>898</v>
      </c>
      <c r="B172" s="54">
        <v>20</v>
      </c>
      <c r="C172" s="42" t="s">
        <v>24</v>
      </c>
      <c r="D172" s="77" t="s">
        <v>318</v>
      </c>
      <c r="E172" s="47" t="s">
        <v>319</v>
      </c>
      <c r="F172" s="44">
        <v>117</v>
      </c>
      <c r="G172" s="45">
        <f t="shared" si="18"/>
        <v>2106</v>
      </c>
      <c r="H172" s="46">
        <f t="shared" si="19"/>
        <v>1474.2</v>
      </c>
    </row>
    <row r="173" spans="1:8" s="36" customFormat="1" ht="12" customHeight="1">
      <c r="A173" s="36" t="s">
        <v>898</v>
      </c>
      <c r="B173" s="54">
        <v>21</v>
      </c>
      <c r="C173" s="42" t="s">
        <v>24</v>
      </c>
      <c r="D173" s="77" t="s">
        <v>320</v>
      </c>
      <c r="E173" s="47" t="s">
        <v>321</v>
      </c>
      <c r="F173" s="44">
        <v>213</v>
      </c>
      <c r="G173" s="45">
        <f t="shared" si="18"/>
        <v>3834</v>
      </c>
      <c r="H173" s="46">
        <f t="shared" si="19"/>
        <v>2683.8</v>
      </c>
    </row>
    <row r="174" spans="1:8" s="36" customFormat="1" ht="12" customHeight="1">
      <c r="A174" s="36" t="s">
        <v>898</v>
      </c>
      <c r="B174" s="54">
        <v>22</v>
      </c>
      <c r="C174" s="42" t="s">
        <v>24</v>
      </c>
      <c r="D174" s="41" t="s">
        <v>322</v>
      </c>
      <c r="E174" s="47" t="s">
        <v>323</v>
      </c>
      <c r="F174" s="44">
        <v>110</v>
      </c>
      <c r="G174" s="45">
        <f t="shared" si="18"/>
        <v>1980</v>
      </c>
      <c r="H174" s="46">
        <f t="shared" si="19"/>
        <v>1386</v>
      </c>
    </row>
    <row r="175" spans="1:8" s="36" customFormat="1" ht="12" customHeight="1">
      <c r="A175" s="36" t="s">
        <v>898</v>
      </c>
      <c r="B175" s="54">
        <v>23</v>
      </c>
      <c r="C175" s="42" t="s">
        <v>324</v>
      </c>
      <c r="D175" s="77" t="s">
        <v>325</v>
      </c>
      <c r="E175" s="47" t="s">
        <v>326</v>
      </c>
      <c r="F175" s="44">
        <v>66</v>
      </c>
      <c r="G175" s="45">
        <f t="shared" si="18"/>
        <v>1188</v>
      </c>
      <c r="H175" s="46">
        <f t="shared" si="19"/>
        <v>831.6</v>
      </c>
    </row>
    <row r="176" spans="1:8" s="36" customFormat="1" ht="12" customHeight="1">
      <c r="A176" s="36" t="s">
        <v>898</v>
      </c>
      <c r="B176" s="54">
        <v>24</v>
      </c>
      <c r="C176" s="42" t="s">
        <v>324</v>
      </c>
      <c r="D176" s="77" t="s">
        <v>327</v>
      </c>
      <c r="E176" s="47" t="s">
        <v>328</v>
      </c>
      <c r="F176" s="44">
        <v>83</v>
      </c>
      <c r="G176" s="45">
        <f t="shared" si="18"/>
        <v>1494</v>
      </c>
      <c r="H176" s="46">
        <f t="shared" si="19"/>
        <v>1045.8</v>
      </c>
    </row>
    <row r="177" spans="1:8" s="36" customFormat="1" ht="12" customHeight="1">
      <c r="A177" s="36" t="s">
        <v>898</v>
      </c>
      <c r="B177" s="54">
        <v>25</v>
      </c>
      <c r="C177" s="42" t="s">
        <v>33</v>
      </c>
      <c r="D177" s="41" t="s">
        <v>329</v>
      </c>
      <c r="E177" s="47" t="s">
        <v>330</v>
      </c>
      <c r="F177" s="44">
        <v>89</v>
      </c>
      <c r="G177" s="45">
        <f t="shared" si="18"/>
        <v>1602</v>
      </c>
      <c r="H177" s="46">
        <f t="shared" si="19"/>
        <v>1121.4</v>
      </c>
    </row>
    <row r="178" spans="1:8" s="36" customFormat="1" ht="12" customHeight="1">
      <c r="A178" s="36" t="s">
        <v>898</v>
      </c>
      <c r="B178" s="54">
        <v>26</v>
      </c>
      <c r="C178" s="42" t="s">
        <v>331</v>
      </c>
      <c r="D178" s="41" t="s">
        <v>332</v>
      </c>
      <c r="E178" s="47" t="s">
        <v>333</v>
      </c>
      <c r="F178" s="44">
        <v>70</v>
      </c>
      <c r="G178" s="45">
        <f t="shared" si="18"/>
        <v>1260</v>
      </c>
      <c r="H178" s="46">
        <f t="shared" si="19"/>
        <v>882</v>
      </c>
    </row>
    <row r="179" spans="1:8" s="36" customFormat="1" ht="12" customHeight="1">
      <c r="A179" s="36" t="s">
        <v>898</v>
      </c>
      <c r="B179" s="54">
        <v>26</v>
      </c>
      <c r="C179" s="42" t="s">
        <v>331</v>
      </c>
      <c r="D179" s="77" t="s">
        <v>334</v>
      </c>
      <c r="E179" s="47" t="s">
        <v>335</v>
      </c>
      <c r="F179" s="44">
        <v>80</v>
      </c>
      <c r="G179" s="45">
        <f t="shared" si="18"/>
        <v>1440</v>
      </c>
      <c r="H179" s="46">
        <f t="shared" si="19"/>
        <v>1008</v>
      </c>
    </row>
    <row r="180" spans="1:8" s="36" customFormat="1" ht="12" customHeight="1">
      <c r="A180" s="36" t="s">
        <v>898</v>
      </c>
      <c r="B180" s="54">
        <v>27</v>
      </c>
      <c r="C180" s="42" t="s">
        <v>36</v>
      </c>
      <c r="D180" s="41" t="s">
        <v>336</v>
      </c>
      <c r="E180" s="47" t="s">
        <v>38</v>
      </c>
      <c r="F180" s="44">
        <v>719</v>
      </c>
      <c r="G180" s="45">
        <f t="shared" si="18"/>
        <v>12942</v>
      </c>
      <c r="H180" s="46">
        <f t="shared" si="19"/>
        <v>9059.4</v>
      </c>
    </row>
    <row r="181" spans="1:8" s="36" customFormat="1" ht="12" customHeight="1">
      <c r="A181" s="36" t="s">
        <v>898</v>
      </c>
      <c r="B181" s="54">
        <v>28</v>
      </c>
      <c r="C181" s="42" t="s">
        <v>36</v>
      </c>
      <c r="D181" s="41" t="s">
        <v>337</v>
      </c>
      <c r="E181" s="47" t="s">
        <v>40</v>
      </c>
      <c r="F181" s="44">
        <v>809</v>
      </c>
      <c r="G181" s="45">
        <f t="shared" si="18"/>
        <v>14562</v>
      </c>
      <c r="H181" s="46">
        <f t="shared" si="19"/>
        <v>10193.4</v>
      </c>
    </row>
    <row r="182" spans="1:8" s="36" customFormat="1" ht="12" customHeight="1">
      <c r="A182" s="36" t="s">
        <v>898</v>
      </c>
      <c r="B182" s="54">
        <v>29</v>
      </c>
      <c r="C182" s="42" t="s">
        <v>44</v>
      </c>
      <c r="D182" s="77" t="s">
        <v>338</v>
      </c>
      <c r="E182" s="47" t="s">
        <v>46</v>
      </c>
      <c r="F182" s="44">
        <v>39</v>
      </c>
      <c r="G182" s="45">
        <f t="shared" si="18"/>
        <v>702</v>
      </c>
      <c r="H182" s="46">
        <f t="shared" si="19"/>
        <v>491.4</v>
      </c>
    </row>
    <row r="183" spans="1:8" s="36" customFormat="1" ht="12" customHeight="1">
      <c r="A183" s="36" t="s">
        <v>898</v>
      </c>
      <c r="B183" s="54">
        <v>30</v>
      </c>
      <c r="C183" s="42" t="s">
        <v>41</v>
      </c>
      <c r="D183" s="77" t="s">
        <v>339</v>
      </c>
      <c r="E183" s="47" t="s">
        <v>43</v>
      </c>
      <c r="F183" s="44">
        <v>108</v>
      </c>
      <c r="G183" s="45">
        <f t="shared" si="18"/>
        <v>1944</v>
      </c>
      <c r="H183" s="46">
        <f t="shared" si="19"/>
        <v>1360.8</v>
      </c>
    </row>
    <row r="184" spans="1:8" s="36" customFormat="1" ht="12" customHeight="1">
      <c r="A184" s="36" t="s">
        <v>899</v>
      </c>
      <c r="B184" s="54">
        <v>1</v>
      </c>
      <c r="C184" s="42" t="s">
        <v>13</v>
      </c>
      <c r="D184" s="41" t="s">
        <v>340</v>
      </c>
      <c r="E184" s="43" t="s">
        <v>164</v>
      </c>
      <c r="F184" s="44">
        <v>495</v>
      </c>
      <c r="G184" s="45">
        <f aca="true" t="shared" si="20" ref="G184:G211">F184*$G$9</f>
        <v>8910</v>
      </c>
      <c r="H184" s="46">
        <f aca="true" t="shared" si="21" ref="H184:H211">G184*(100-$G$11)/100</f>
        <v>6237</v>
      </c>
    </row>
    <row r="185" spans="1:8" s="36" customFormat="1" ht="12" customHeight="1">
      <c r="A185" s="36" t="s">
        <v>899</v>
      </c>
      <c r="B185" s="54">
        <v>2</v>
      </c>
      <c r="C185" s="42" t="s">
        <v>13</v>
      </c>
      <c r="D185" s="41" t="s">
        <v>341</v>
      </c>
      <c r="E185" s="43" t="s">
        <v>164</v>
      </c>
      <c r="F185" s="44">
        <v>393</v>
      </c>
      <c r="G185" s="45">
        <f t="shared" si="20"/>
        <v>7074</v>
      </c>
      <c r="H185" s="46">
        <f t="shared" si="21"/>
        <v>4951.8</v>
      </c>
    </row>
    <row r="186" spans="1:8" s="36" customFormat="1" ht="12" customHeight="1">
      <c r="A186" s="36" t="s">
        <v>899</v>
      </c>
      <c r="B186" s="54">
        <v>3</v>
      </c>
      <c r="C186" s="42" t="s">
        <v>8</v>
      </c>
      <c r="D186" s="41" t="s">
        <v>342</v>
      </c>
      <c r="E186" s="43" t="s">
        <v>343</v>
      </c>
      <c r="F186" s="44">
        <v>364</v>
      </c>
      <c r="G186" s="45">
        <f t="shared" si="20"/>
        <v>6552</v>
      </c>
      <c r="H186" s="46">
        <f t="shared" si="21"/>
        <v>4586.4</v>
      </c>
    </row>
    <row r="187" spans="1:8" s="36" customFormat="1" ht="12" customHeight="1">
      <c r="A187" s="36" t="s">
        <v>899</v>
      </c>
      <c r="B187" s="54">
        <v>4</v>
      </c>
      <c r="C187" s="42" t="s">
        <v>8</v>
      </c>
      <c r="D187" s="41" t="s">
        <v>344</v>
      </c>
      <c r="E187" s="43" t="s">
        <v>343</v>
      </c>
      <c r="F187" s="44">
        <v>296</v>
      </c>
      <c r="G187" s="45">
        <f t="shared" si="20"/>
        <v>5328</v>
      </c>
      <c r="H187" s="46">
        <f t="shared" si="21"/>
        <v>3729.6</v>
      </c>
    </row>
    <row r="188" spans="1:8" s="36" customFormat="1" ht="12" customHeight="1">
      <c r="A188" s="36" t="s">
        <v>899</v>
      </c>
      <c r="B188" s="54">
        <v>5</v>
      </c>
      <c r="C188" s="42" t="s">
        <v>8</v>
      </c>
      <c r="D188" s="41" t="s">
        <v>345</v>
      </c>
      <c r="E188" s="43" t="s">
        <v>346</v>
      </c>
      <c r="F188" s="44">
        <v>300</v>
      </c>
      <c r="G188" s="45">
        <f t="shared" si="20"/>
        <v>5400</v>
      </c>
      <c r="H188" s="46">
        <f t="shared" si="21"/>
        <v>3780</v>
      </c>
    </row>
    <row r="189" spans="1:8" s="36" customFormat="1" ht="12" customHeight="1">
      <c r="A189" s="36" t="s">
        <v>899</v>
      </c>
      <c r="B189" s="54">
        <v>6</v>
      </c>
      <c r="C189" s="42" t="s">
        <v>8</v>
      </c>
      <c r="D189" s="41" t="s">
        <v>347</v>
      </c>
      <c r="E189" s="43" t="s">
        <v>346</v>
      </c>
      <c r="F189" s="44">
        <v>232</v>
      </c>
      <c r="G189" s="45">
        <f t="shared" si="20"/>
        <v>4176</v>
      </c>
      <c r="H189" s="46">
        <f t="shared" si="21"/>
        <v>2923.2</v>
      </c>
    </row>
    <row r="190" spans="1:8" s="36" customFormat="1" ht="12" customHeight="1">
      <c r="A190" s="36" t="s">
        <v>899</v>
      </c>
      <c r="B190" s="54">
        <v>7</v>
      </c>
      <c r="C190" s="42" t="s">
        <v>16</v>
      </c>
      <c r="D190" s="41" t="s">
        <v>348</v>
      </c>
      <c r="E190" s="43" t="s">
        <v>349</v>
      </c>
      <c r="F190" s="44">
        <v>135</v>
      </c>
      <c r="G190" s="45">
        <f t="shared" si="20"/>
        <v>2430</v>
      </c>
      <c r="H190" s="46">
        <f t="shared" si="21"/>
        <v>1701</v>
      </c>
    </row>
    <row r="191" spans="1:8" s="36" customFormat="1" ht="12" customHeight="1">
      <c r="A191" s="36" t="s">
        <v>899</v>
      </c>
      <c r="B191" s="54">
        <v>8</v>
      </c>
      <c r="C191" s="42" t="s">
        <v>16</v>
      </c>
      <c r="D191" s="41" t="s">
        <v>350</v>
      </c>
      <c r="E191" s="43" t="s">
        <v>351</v>
      </c>
      <c r="F191" s="44">
        <v>227</v>
      </c>
      <c r="G191" s="45">
        <f t="shared" si="20"/>
        <v>4086</v>
      </c>
      <c r="H191" s="46">
        <f t="shared" si="21"/>
        <v>2860.2</v>
      </c>
    </row>
    <row r="192" spans="1:8" s="36" customFormat="1" ht="12" customHeight="1">
      <c r="A192" s="36" t="s">
        <v>899</v>
      </c>
      <c r="B192" s="54">
        <v>9</v>
      </c>
      <c r="C192" s="42" t="s">
        <v>16</v>
      </c>
      <c r="D192" s="41" t="s">
        <v>352</v>
      </c>
      <c r="E192" s="43" t="s">
        <v>353</v>
      </c>
      <c r="F192" s="44">
        <v>246</v>
      </c>
      <c r="G192" s="45">
        <f t="shared" si="20"/>
        <v>4428</v>
      </c>
      <c r="H192" s="46">
        <f t="shared" si="21"/>
        <v>3099.6</v>
      </c>
    </row>
    <row r="193" spans="1:8" s="36" customFormat="1" ht="12" customHeight="1">
      <c r="A193" s="36" t="s">
        <v>899</v>
      </c>
      <c r="B193" s="54">
        <v>10</v>
      </c>
      <c r="C193" s="42" t="s">
        <v>21</v>
      </c>
      <c r="D193" s="41" t="s">
        <v>354</v>
      </c>
      <c r="E193" s="43" t="s">
        <v>355</v>
      </c>
      <c r="F193" s="44">
        <v>206</v>
      </c>
      <c r="G193" s="45">
        <f t="shared" si="20"/>
        <v>3708</v>
      </c>
      <c r="H193" s="46">
        <f t="shared" si="21"/>
        <v>2595.6</v>
      </c>
    </row>
    <row r="194" spans="1:8" s="36" customFormat="1" ht="12" customHeight="1">
      <c r="A194" s="36" t="s">
        <v>899</v>
      </c>
      <c r="B194" s="54">
        <v>11</v>
      </c>
      <c r="C194" s="42" t="s">
        <v>356</v>
      </c>
      <c r="D194" s="41" t="s">
        <v>357</v>
      </c>
      <c r="E194" s="43" t="s">
        <v>358</v>
      </c>
      <c r="F194" s="44">
        <v>33</v>
      </c>
      <c r="G194" s="45">
        <f t="shared" si="20"/>
        <v>594</v>
      </c>
      <c r="H194" s="46">
        <f t="shared" si="21"/>
        <v>415.8</v>
      </c>
    </row>
    <row r="195" spans="1:8" s="36" customFormat="1" ht="12" customHeight="1">
      <c r="A195" s="36" t="s">
        <v>899</v>
      </c>
      <c r="B195" s="80">
        <v>12</v>
      </c>
      <c r="C195" s="42" t="s">
        <v>214</v>
      </c>
      <c r="D195" s="41" t="s">
        <v>359</v>
      </c>
      <c r="E195" s="47" t="s">
        <v>360</v>
      </c>
      <c r="F195" s="44">
        <v>21</v>
      </c>
      <c r="G195" s="45">
        <f t="shared" si="20"/>
        <v>378</v>
      </c>
      <c r="H195" s="46">
        <f t="shared" si="21"/>
        <v>264.6</v>
      </c>
    </row>
    <row r="196" spans="1:8" s="36" customFormat="1" ht="12" customHeight="1">
      <c r="A196" s="36" t="s">
        <v>899</v>
      </c>
      <c r="B196" s="54">
        <v>13</v>
      </c>
      <c r="C196" s="42" t="s">
        <v>33</v>
      </c>
      <c r="D196" s="41" t="s">
        <v>361</v>
      </c>
      <c r="E196" s="47" t="s">
        <v>362</v>
      </c>
      <c r="F196" s="59">
        <v>69</v>
      </c>
      <c r="G196" s="45">
        <f t="shared" si="20"/>
        <v>1242</v>
      </c>
      <c r="H196" s="46">
        <f t="shared" si="21"/>
        <v>869.4</v>
      </c>
    </row>
    <row r="197" spans="1:8" s="36" customFormat="1" ht="12.75" customHeight="1">
      <c r="A197" s="36" t="s">
        <v>899</v>
      </c>
      <c r="B197" s="54">
        <v>14</v>
      </c>
      <c r="C197" s="42" t="s">
        <v>33</v>
      </c>
      <c r="D197" s="41" t="s">
        <v>363</v>
      </c>
      <c r="E197" s="47" t="s">
        <v>364</v>
      </c>
      <c r="F197" s="44">
        <v>90</v>
      </c>
      <c r="G197" s="45">
        <f t="shared" si="20"/>
        <v>1620</v>
      </c>
      <c r="H197" s="46">
        <f t="shared" si="21"/>
        <v>1134</v>
      </c>
    </row>
    <row r="198" spans="1:8" s="36" customFormat="1" ht="12" customHeight="1">
      <c r="A198" s="36" t="s">
        <v>899</v>
      </c>
      <c r="B198" s="54">
        <v>15</v>
      </c>
      <c r="C198" s="42" t="s">
        <v>33</v>
      </c>
      <c r="D198" s="41" t="s">
        <v>365</v>
      </c>
      <c r="E198" s="47" t="s">
        <v>366</v>
      </c>
      <c r="F198" s="44">
        <v>88</v>
      </c>
      <c r="G198" s="45">
        <f t="shared" si="20"/>
        <v>1584</v>
      </c>
      <c r="H198" s="46">
        <f t="shared" si="21"/>
        <v>1108.8</v>
      </c>
    </row>
    <row r="199" spans="1:8" s="36" customFormat="1" ht="12" customHeight="1">
      <c r="A199" s="36" t="s">
        <v>899</v>
      </c>
      <c r="B199" s="54">
        <v>16</v>
      </c>
      <c r="C199" s="42" t="s">
        <v>24</v>
      </c>
      <c r="D199" s="41" t="s">
        <v>367</v>
      </c>
      <c r="E199" s="47" t="s">
        <v>368</v>
      </c>
      <c r="F199" s="44">
        <v>93</v>
      </c>
      <c r="G199" s="45">
        <f t="shared" si="20"/>
        <v>1674</v>
      </c>
      <c r="H199" s="46">
        <f t="shared" si="21"/>
        <v>1171.8</v>
      </c>
    </row>
    <row r="200" spans="1:8" s="36" customFormat="1" ht="12" customHeight="1">
      <c r="A200" s="36" t="s">
        <v>899</v>
      </c>
      <c r="B200" s="54">
        <v>17</v>
      </c>
      <c r="C200" s="42" t="s">
        <v>24</v>
      </c>
      <c r="D200" s="41" t="s">
        <v>369</v>
      </c>
      <c r="E200" s="47" t="s">
        <v>370</v>
      </c>
      <c r="F200" s="44">
        <v>173</v>
      </c>
      <c r="G200" s="45">
        <f t="shared" si="20"/>
        <v>3114</v>
      </c>
      <c r="H200" s="46">
        <f t="shared" si="21"/>
        <v>2179.8</v>
      </c>
    </row>
    <row r="201" spans="1:8" s="36" customFormat="1" ht="12" customHeight="1">
      <c r="A201" s="36" t="s">
        <v>899</v>
      </c>
      <c r="B201" s="54">
        <v>18</v>
      </c>
      <c r="C201" s="42" t="s">
        <v>47</v>
      </c>
      <c r="D201" s="41" t="s">
        <v>371</v>
      </c>
      <c r="E201" s="47" t="s">
        <v>372</v>
      </c>
      <c r="F201" s="44">
        <v>73</v>
      </c>
      <c r="G201" s="45">
        <f t="shared" si="20"/>
        <v>1314</v>
      </c>
      <c r="H201" s="46">
        <f t="shared" si="21"/>
        <v>919.8</v>
      </c>
    </row>
    <row r="202" spans="1:8" s="36" customFormat="1" ht="12" customHeight="1">
      <c r="A202" s="36" t="s">
        <v>899</v>
      </c>
      <c r="B202" s="54">
        <v>19</v>
      </c>
      <c r="C202" s="42" t="s">
        <v>324</v>
      </c>
      <c r="D202" s="41" t="s">
        <v>373</v>
      </c>
      <c r="E202" s="47" t="s">
        <v>374</v>
      </c>
      <c r="F202" s="44">
        <v>103</v>
      </c>
      <c r="G202" s="45">
        <f t="shared" si="20"/>
        <v>1854</v>
      </c>
      <c r="H202" s="46">
        <f t="shared" si="21"/>
        <v>1297.8</v>
      </c>
    </row>
    <row r="203" spans="1:8" s="36" customFormat="1" ht="12" customHeight="1">
      <c r="A203" s="36" t="s">
        <v>899</v>
      </c>
      <c r="B203" s="54">
        <v>20</v>
      </c>
      <c r="C203" s="42" t="s">
        <v>324</v>
      </c>
      <c r="D203" s="41" t="s">
        <v>375</v>
      </c>
      <c r="E203" s="47" t="s">
        <v>376</v>
      </c>
      <c r="F203" s="44">
        <v>43</v>
      </c>
      <c r="G203" s="45">
        <f t="shared" si="20"/>
        <v>774</v>
      </c>
      <c r="H203" s="46">
        <f t="shared" si="21"/>
        <v>541.8</v>
      </c>
    </row>
    <row r="204" spans="1:8" s="36" customFormat="1" ht="12" customHeight="1">
      <c r="A204" s="36" t="s">
        <v>899</v>
      </c>
      <c r="B204" s="54">
        <v>21</v>
      </c>
      <c r="C204" s="42" t="s">
        <v>53</v>
      </c>
      <c r="D204" s="41" t="s">
        <v>377</v>
      </c>
      <c r="E204" s="47" t="s">
        <v>55</v>
      </c>
      <c r="F204" s="44">
        <v>13</v>
      </c>
      <c r="G204" s="45">
        <f t="shared" si="20"/>
        <v>234</v>
      </c>
      <c r="H204" s="46">
        <f t="shared" si="21"/>
        <v>163.8</v>
      </c>
    </row>
    <row r="205" spans="1:8" s="36" customFormat="1" ht="12" customHeight="1">
      <c r="A205" s="36" t="s">
        <v>899</v>
      </c>
      <c r="B205" s="54">
        <v>22</v>
      </c>
      <c r="C205" s="42" t="s">
        <v>56</v>
      </c>
      <c r="D205" s="41" t="s">
        <v>378</v>
      </c>
      <c r="E205" s="47" t="s">
        <v>55</v>
      </c>
      <c r="F205" s="44">
        <v>18</v>
      </c>
      <c r="G205" s="45">
        <f t="shared" si="20"/>
        <v>324</v>
      </c>
      <c r="H205" s="46">
        <f t="shared" si="21"/>
        <v>226.8</v>
      </c>
    </row>
    <row r="206" spans="1:8" s="36" customFormat="1" ht="12" customHeight="1">
      <c r="A206" s="36" t="s">
        <v>899</v>
      </c>
      <c r="B206" s="54">
        <v>23</v>
      </c>
      <c r="C206" s="42" t="s">
        <v>294</v>
      </c>
      <c r="D206" s="41" t="s">
        <v>379</v>
      </c>
      <c r="E206" s="47" t="s">
        <v>380</v>
      </c>
      <c r="F206" s="44">
        <v>36</v>
      </c>
      <c r="G206" s="45">
        <f t="shared" si="20"/>
        <v>648</v>
      </c>
      <c r="H206" s="46">
        <f t="shared" si="21"/>
        <v>453.6</v>
      </c>
    </row>
    <row r="207" spans="1:8" s="36" customFormat="1" ht="12" customHeight="1">
      <c r="A207" s="36" t="s">
        <v>899</v>
      </c>
      <c r="B207" s="54">
        <v>24</v>
      </c>
      <c r="C207" s="42" t="s">
        <v>36</v>
      </c>
      <c r="D207" s="41" t="s">
        <v>381</v>
      </c>
      <c r="E207" s="47" t="s">
        <v>38</v>
      </c>
      <c r="F207" s="44">
        <v>649</v>
      </c>
      <c r="G207" s="45">
        <f t="shared" si="20"/>
        <v>11682</v>
      </c>
      <c r="H207" s="46">
        <f t="shared" si="21"/>
        <v>8177.4</v>
      </c>
    </row>
    <row r="208" spans="1:8" s="36" customFormat="1" ht="12" customHeight="1">
      <c r="A208" s="36" t="s">
        <v>899</v>
      </c>
      <c r="B208" s="54">
        <v>25</v>
      </c>
      <c r="C208" s="49" t="s">
        <v>382</v>
      </c>
      <c r="D208" s="41" t="s">
        <v>383</v>
      </c>
      <c r="E208" s="47" t="s">
        <v>38</v>
      </c>
      <c r="F208" s="44">
        <v>691</v>
      </c>
      <c r="G208" s="45">
        <f t="shared" si="20"/>
        <v>12438</v>
      </c>
      <c r="H208" s="46">
        <f t="shared" si="21"/>
        <v>8706.6</v>
      </c>
    </row>
    <row r="209" spans="1:8" s="36" customFormat="1" ht="12" customHeight="1">
      <c r="A209" s="36" t="s">
        <v>899</v>
      </c>
      <c r="B209" s="54">
        <v>26</v>
      </c>
      <c r="C209" s="42" t="s">
        <v>384</v>
      </c>
      <c r="D209" s="41" t="s">
        <v>385</v>
      </c>
      <c r="E209" s="47" t="s">
        <v>40</v>
      </c>
      <c r="F209" s="44">
        <v>719</v>
      </c>
      <c r="G209" s="45">
        <f t="shared" si="20"/>
        <v>12942</v>
      </c>
      <c r="H209" s="46">
        <f t="shared" si="21"/>
        <v>9059.4</v>
      </c>
    </row>
    <row r="210" spans="1:8" s="36" customFormat="1" ht="12" customHeight="1">
      <c r="A210" s="36" t="s">
        <v>899</v>
      </c>
      <c r="B210" s="54">
        <v>27</v>
      </c>
      <c r="C210" s="42" t="s">
        <v>44</v>
      </c>
      <c r="D210" s="41" t="s">
        <v>386</v>
      </c>
      <c r="E210" s="47" t="s">
        <v>46</v>
      </c>
      <c r="F210" s="44">
        <v>37</v>
      </c>
      <c r="G210" s="45">
        <f t="shared" si="20"/>
        <v>666</v>
      </c>
      <c r="H210" s="46">
        <f t="shared" si="21"/>
        <v>466.2</v>
      </c>
    </row>
    <row r="211" spans="1:8" s="36" customFormat="1" ht="12" customHeight="1">
      <c r="A211" s="36" t="s">
        <v>899</v>
      </c>
      <c r="B211" s="54">
        <v>28</v>
      </c>
      <c r="C211" s="42" t="s">
        <v>41</v>
      </c>
      <c r="D211" s="41" t="s">
        <v>387</v>
      </c>
      <c r="E211" s="47" t="s">
        <v>43</v>
      </c>
      <c r="F211" s="81">
        <v>108</v>
      </c>
      <c r="G211" s="45">
        <f t="shared" si="20"/>
        <v>1944</v>
      </c>
      <c r="H211" s="46">
        <f t="shared" si="21"/>
        <v>1360.8</v>
      </c>
    </row>
    <row r="212" spans="1:8" s="36" customFormat="1" ht="12" customHeight="1">
      <c r="A212" s="36" t="s">
        <v>899</v>
      </c>
      <c r="B212" s="54">
        <v>29</v>
      </c>
      <c r="C212" s="51" t="s">
        <v>91</v>
      </c>
      <c r="D212" s="41" t="s">
        <v>388</v>
      </c>
      <c r="E212" s="47" t="s">
        <v>389</v>
      </c>
      <c r="F212" s="44">
        <v>185</v>
      </c>
      <c r="G212" s="45">
        <f aca="true" t="shared" si="22" ref="G212:G243">F212*$G$9</f>
        <v>3330</v>
      </c>
      <c r="H212" s="46">
        <f aca="true" t="shared" si="23" ref="H212:H243">G212*(100-$G$11)/100</f>
        <v>2331</v>
      </c>
    </row>
    <row r="213" spans="1:8" s="36" customFormat="1" ht="12" customHeight="1">
      <c r="A213" s="36" t="s">
        <v>899</v>
      </c>
      <c r="B213" s="54">
        <v>30</v>
      </c>
      <c r="C213" s="42" t="s">
        <v>912</v>
      </c>
      <c r="D213" s="41" t="s">
        <v>390</v>
      </c>
      <c r="E213" s="47" t="s">
        <v>391</v>
      </c>
      <c r="F213" s="44">
        <v>76</v>
      </c>
      <c r="G213" s="45">
        <f t="shared" si="22"/>
        <v>1368</v>
      </c>
      <c r="H213" s="46">
        <f t="shared" si="23"/>
        <v>957.6</v>
      </c>
    </row>
    <row r="214" spans="1:8" s="36" customFormat="1" ht="12" customHeight="1">
      <c r="A214" s="36" t="s">
        <v>899</v>
      </c>
      <c r="B214" s="54">
        <v>31</v>
      </c>
      <c r="C214" s="42" t="s">
        <v>67</v>
      </c>
      <c r="D214" s="41" t="s">
        <v>392</v>
      </c>
      <c r="E214" s="53" t="s">
        <v>97</v>
      </c>
      <c r="F214" s="44">
        <v>51</v>
      </c>
      <c r="G214" s="45">
        <f t="shared" si="22"/>
        <v>918</v>
      </c>
      <c r="H214" s="46">
        <f t="shared" si="23"/>
        <v>642.6</v>
      </c>
    </row>
    <row r="215" spans="1:8" s="36" customFormat="1" ht="12" customHeight="1">
      <c r="A215" s="36" t="s">
        <v>899</v>
      </c>
      <c r="B215" s="54">
        <v>32</v>
      </c>
      <c r="C215" s="82" t="s">
        <v>61</v>
      </c>
      <c r="D215" s="41" t="s">
        <v>393</v>
      </c>
      <c r="E215" s="47" t="s">
        <v>394</v>
      </c>
      <c r="F215" s="44">
        <v>136</v>
      </c>
      <c r="G215" s="45">
        <f t="shared" si="22"/>
        <v>2448</v>
      </c>
      <c r="H215" s="46">
        <f t="shared" si="23"/>
        <v>1713.6</v>
      </c>
    </row>
    <row r="216" spans="1:8" s="36" customFormat="1" ht="12" customHeight="1">
      <c r="A216" s="36" t="s">
        <v>899</v>
      </c>
      <c r="B216" s="54">
        <v>33</v>
      </c>
      <c r="C216" s="42" t="s">
        <v>912</v>
      </c>
      <c r="D216" s="41" t="s">
        <v>395</v>
      </c>
      <c r="E216" s="47" t="s">
        <v>66</v>
      </c>
      <c r="F216" s="44">
        <v>100</v>
      </c>
      <c r="G216" s="45">
        <f t="shared" si="22"/>
        <v>1800</v>
      </c>
      <c r="H216" s="46">
        <f t="shared" si="23"/>
        <v>1260</v>
      </c>
    </row>
    <row r="217" spans="1:8" s="36" customFormat="1" ht="12" customHeight="1">
      <c r="A217" s="36" t="s">
        <v>899</v>
      </c>
      <c r="B217" s="54">
        <v>34</v>
      </c>
      <c r="C217" s="42" t="s">
        <v>67</v>
      </c>
      <c r="D217" s="41" t="s">
        <v>396</v>
      </c>
      <c r="E217" s="53" t="s">
        <v>69</v>
      </c>
      <c r="F217" s="44">
        <v>63</v>
      </c>
      <c r="G217" s="45">
        <f t="shared" si="22"/>
        <v>1134</v>
      </c>
      <c r="H217" s="46">
        <f t="shared" si="23"/>
        <v>793.8</v>
      </c>
    </row>
    <row r="218" spans="1:8" s="36" customFormat="1" ht="12" customHeight="1">
      <c r="A218" s="36" t="s">
        <v>899</v>
      </c>
      <c r="B218" s="54">
        <v>35</v>
      </c>
      <c r="C218" s="82" t="s">
        <v>77</v>
      </c>
      <c r="D218" s="41" t="s">
        <v>397</v>
      </c>
      <c r="E218" s="47" t="s">
        <v>398</v>
      </c>
      <c r="F218" s="44">
        <v>126</v>
      </c>
      <c r="G218" s="45">
        <f t="shared" si="22"/>
        <v>2268</v>
      </c>
      <c r="H218" s="46">
        <f t="shared" si="23"/>
        <v>1587.6</v>
      </c>
    </row>
    <row r="219" spans="1:8" s="36" customFormat="1" ht="12" customHeight="1">
      <c r="A219" s="36" t="s">
        <v>899</v>
      </c>
      <c r="B219" s="54">
        <v>36</v>
      </c>
      <c r="C219" s="42" t="s">
        <v>912</v>
      </c>
      <c r="D219" s="41" t="s">
        <v>399</v>
      </c>
      <c r="E219" s="47" t="s">
        <v>400</v>
      </c>
      <c r="F219" s="44">
        <v>87</v>
      </c>
      <c r="G219" s="45">
        <f t="shared" si="22"/>
        <v>1566</v>
      </c>
      <c r="H219" s="46">
        <f t="shared" si="23"/>
        <v>1096.2</v>
      </c>
    </row>
    <row r="220" spans="1:8" s="36" customFormat="1" ht="12" customHeight="1">
      <c r="A220" s="36" t="s">
        <v>899</v>
      </c>
      <c r="B220" s="54">
        <v>37</v>
      </c>
      <c r="C220" s="42" t="s">
        <v>67</v>
      </c>
      <c r="D220" s="41" t="s">
        <v>401</v>
      </c>
      <c r="E220" s="53" t="s">
        <v>402</v>
      </c>
      <c r="F220" s="44">
        <v>55</v>
      </c>
      <c r="G220" s="45">
        <f t="shared" si="22"/>
        <v>990</v>
      </c>
      <c r="H220" s="46">
        <f t="shared" si="23"/>
        <v>693</v>
      </c>
    </row>
    <row r="221" spans="1:8" s="36" customFormat="1" ht="12" customHeight="1">
      <c r="A221" s="36" t="s">
        <v>899</v>
      </c>
      <c r="B221" s="54">
        <v>38</v>
      </c>
      <c r="C221" s="82" t="s">
        <v>84</v>
      </c>
      <c r="D221" s="41" t="s">
        <v>403</v>
      </c>
      <c r="E221" s="47" t="s">
        <v>404</v>
      </c>
      <c r="F221" s="44">
        <v>120</v>
      </c>
      <c r="G221" s="45">
        <f t="shared" si="22"/>
        <v>2160</v>
      </c>
      <c r="H221" s="46">
        <f t="shared" si="23"/>
        <v>1512</v>
      </c>
    </row>
    <row r="222" spans="1:8" s="36" customFormat="1" ht="12" customHeight="1">
      <c r="A222" s="36" t="s">
        <v>899</v>
      </c>
      <c r="B222" s="54">
        <v>39</v>
      </c>
      <c r="C222" s="42" t="s">
        <v>912</v>
      </c>
      <c r="D222" s="41" t="s">
        <v>405</v>
      </c>
      <c r="E222" s="47" t="s">
        <v>406</v>
      </c>
      <c r="F222" s="44">
        <v>81</v>
      </c>
      <c r="G222" s="45">
        <f t="shared" si="22"/>
        <v>1458</v>
      </c>
      <c r="H222" s="46">
        <f t="shared" si="23"/>
        <v>1020.6</v>
      </c>
    </row>
    <row r="223" spans="1:8" s="36" customFormat="1" ht="12" customHeight="1">
      <c r="A223" s="36" t="s">
        <v>899</v>
      </c>
      <c r="B223" s="54">
        <v>40</v>
      </c>
      <c r="C223" s="42" t="s">
        <v>67</v>
      </c>
      <c r="D223" s="41" t="s">
        <v>407</v>
      </c>
      <c r="E223" s="53" t="s">
        <v>408</v>
      </c>
      <c r="F223" s="44">
        <v>51</v>
      </c>
      <c r="G223" s="45">
        <f t="shared" si="22"/>
        <v>918</v>
      </c>
      <c r="H223" s="46">
        <f t="shared" si="23"/>
        <v>642.6</v>
      </c>
    </row>
    <row r="224" spans="1:8" s="36" customFormat="1" ht="12" customHeight="1">
      <c r="A224" s="36" t="s">
        <v>899</v>
      </c>
      <c r="B224" s="54">
        <v>41</v>
      </c>
      <c r="C224" s="82" t="s">
        <v>61</v>
      </c>
      <c r="D224" s="77" t="s">
        <v>409</v>
      </c>
      <c r="E224" s="47" t="s">
        <v>410</v>
      </c>
      <c r="F224" s="44">
        <v>156</v>
      </c>
      <c r="G224" s="45">
        <f t="shared" si="22"/>
        <v>2808</v>
      </c>
      <c r="H224" s="46">
        <f t="shared" si="23"/>
        <v>1965.6</v>
      </c>
    </row>
    <row r="225" spans="1:8" s="36" customFormat="1" ht="12" customHeight="1">
      <c r="A225" s="36" t="s">
        <v>899</v>
      </c>
      <c r="B225" s="50">
        <v>42</v>
      </c>
      <c r="C225" s="42" t="s">
        <v>912</v>
      </c>
      <c r="D225" s="41" t="s">
        <v>411</v>
      </c>
      <c r="E225" s="47" t="s">
        <v>101</v>
      </c>
      <c r="F225" s="44">
        <v>100</v>
      </c>
      <c r="G225" s="45">
        <f t="shared" si="22"/>
        <v>1800</v>
      </c>
      <c r="H225" s="46">
        <f t="shared" si="23"/>
        <v>1260</v>
      </c>
    </row>
    <row r="226" spans="1:8" s="36" customFormat="1" ht="12" customHeight="1">
      <c r="A226" s="36" t="s">
        <v>899</v>
      </c>
      <c r="B226" s="50">
        <v>43</v>
      </c>
      <c r="C226" s="42" t="s">
        <v>67</v>
      </c>
      <c r="D226" s="41" t="s">
        <v>412</v>
      </c>
      <c r="E226" s="53" t="s">
        <v>103</v>
      </c>
      <c r="F226" s="44">
        <v>63</v>
      </c>
      <c r="G226" s="45">
        <f t="shared" si="22"/>
        <v>1134</v>
      </c>
      <c r="H226" s="46">
        <f t="shared" si="23"/>
        <v>793.8</v>
      </c>
    </row>
    <row r="227" spans="1:8" s="36" customFormat="1" ht="12" customHeight="1">
      <c r="A227" s="36" t="s">
        <v>899</v>
      </c>
      <c r="B227" s="54">
        <v>44</v>
      </c>
      <c r="C227" s="82" t="s">
        <v>77</v>
      </c>
      <c r="D227" s="41" t="s">
        <v>413</v>
      </c>
      <c r="E227" s="47" t="s">
        <v>414</v>
      </c>
      <c r="F227" s="44">
        <v>143</v>
      </c>
      <c r="G227" s="45">
        <f t="shared" si="22"/>
        <v>2574</v>
      </c>
      <c r="H227" s="46">
        <f t="shared" si="23"/>
        <v>1801.8</v>
      </c>
    </row>
    <row r="228" spans="1:8" s="36" customFormat="1" ht="12" customHeight="1">
      <c r="A228" s="36" t="s">
        <v>899</v>
      </c>
      <c r="B228" s="54">
        <v>45</v>
      </c>
      <c r="C228" s="42" t="s">
        <v>912</v>
      </c>
      <c r="D228" s="41" t="s">
        <v>415</v>
      </c>
      <c r="E228" s="47" t="s">
        <v>416</v>
      </c>
      <c r="F228" s="44">
        <v>87</v>
      </c>
      <c r="G228" s="45">
        <f t="shared" si="22"/>
        <v>1566</v>
      </c>
      <c r="H228" s="46">
        <f t="shared" si="23"/>
        <v>1096.2</v>
      </c>
    </row>
    <row r="229" spans="1:8" s="36" customFormat="1" ht="12" customHeight="1">
      <c r="A229" s="36" t="s">
        <v>899</v>
      </c>
      <c r="B229" s="54">
        <v>46</v>
      </c>
      <c r="C229" s="42" t="s">
        <v>67</v>
      </c>
      <c r="D229" s="41" t="s">
        <v>417</v>
      </c>
      <c r="E229" s="53" t="s">
        <v>418</v>
      </c>
      <c r="F229" s="44">
        <v>55</v>
      </c>
      <c r="G229" s="45">
        <f t="shared" si="22"/>
        <v>990</v>
      </c>
      <c r="H229" s="46">
        <f t="shared" si="23"/>
        <v>693</v>
      </c>
    </row>
    <row r="230" spans="1:8" s="36" customFormat="1" ht="12" customHeight="1">
      <c r="A230" s="36" t="s">
        <v>899</v>
      </c>
      <c r="B230" s="54">
        <v>47</v>
      </c>
      <c r="C230" s="82" t="s">
        <v>84</v>
      </c>
      <c r="D230" s="41" t="s">
        <v>403</v>
      </c>
      <c r="E230" s="47" t="s">
        <v>404</v>
      </c>
      <c r="F230" s="44">
        <v>131</v>
      </c>
      <c r="G230" s="45">
        <f t="shared" si="22"/>
        <v>2358</v>
      </c>
      <c r="H230" s="46">
        <f t="shared" si="23"/>
        <v>1650.6</v>
      </c>
    </row>
    <row r="231" spans="1:8" s="36" customFormat="1" ht="12" customHeight="1">
      <c r="A231" s="36" t="s">
        <v>899</v>
      </c>
      <c r="B231" s="54">
        <v>48</v>
      </c>
      <c r="C231" s="42" t="s">
        <v>912</v>
      </c>
      <c r="D231" s="41" t="s">
        <v>405</v>
      </c>
      <c r="E231" s="47" t="s">
        <v>419</v>
      </c>
      <c r="F231" s="44">
        <v>81</v>
      </c>
      <c r="G231" s="45">
        <f t="shared" si="22"/>
        <v>1458</v>
      </c>
      <c r="H231" s="46">
        <f t="shared" si="23"/>
        <v>1020.6</v>
      </c>
    </row>
    <row r="232" spans="1:8" s="36" customFormat="1" ht="12" customHeight="1">
      <c r="A232" s="36" t="s">
        <v>899</v>
      </c>
      <c r="B232" s="54">
        <v>49</v>
      </c>
      <c r="C232" s="42" t="s">
        <v>67</v>
      </c>
      <c r="D232" s="41" t="s">
        <v>407</v>
      </c>
      <c r="E232" s="53" t="s">
        <v>420</v>
      </c>
      <c r="F232" s="44">
        <v>51</v>
      </c>
      <c r="G232" s="45">
        <f t="shared" si="22"/>
        <v>918</v>
      </c>
      <c r="H232" s="46">
        <f t="shared" si="23"/>
        <v>642.6</v>
      </c>
    </row>
    <row r="233" spans="1:8" s="36" customFormat="1" ht="12" customHeight="1">
      <c r="A233" s="36" t="s">
        <v>899</v>
      </c>
      <c r="B233" s="80">
        <v>50</v>
      </c>
      <c r="C233" s="82" t="s">
        <v>61</v>
      </c>
      <c r="D233" s="41" t="s">
        <v>421</v>
      </c>
      <c r="E233" s="47" t="s">
        <v>422</v>
      </c>
      <c r="F233" s="44">
        <v>172</v>
      </c>
      <c r="G233" s="45">
        <f t="shared" si="22"/>
        <v>3096</v>
      </c>
      <c r="H233" s="46">
        <f t="shared" si="23"/>
        <v>2167.2</v>
      </c>
    </row>
    <row r="234" spans="1:8" s="36" customFormat="1" ht="12" customHeight="1">
      <c r="A234" s="36" t="s">
        <v>899</v>
      </c>
      <c r="B234" s="80">
        <v>51</v>
      </c>
      <c r="C234" s="42" t="s">
        <v>912</v>
      </c>
      <c r="D234" s="41" t="s">
        <v>423</v>
      </c>
      <c r="E234" s="47" t="s">
        <v>424</v>
      </c>
      <c r="F234" s="44">
        <v>100</v>
      </c>
      <c r="G234" s="45">
        <f t="shared" si="22"/>
        <v>1800</v>
      </c>
      <c r="H234" s="46">
        <f t="shared" si="23"/>
        <v>1260</v>
      </c>
    </row>
    <row r="235" spans="1:8" s="36" customFormat="1" ht="12" customHeight="1">
      <c r="A235" s="36" t="s">
        <v>899</v>
      </c>
      <c r="B235" s="80">
        <v>53</v>
      </c>
      <c r="C235" s="82" t="s">
        <v>77</v>
      </c>
      <c r="D235" s="41" t="s">
        <v>425</v>
      </c>
      <c r="E235" s="47" t="s">
        <v>426</v>
      </c>
      <c r="F235" s="44">
        <v>164</v>
      </c>
      <c r="G235" s="45">
        <f t="shared" si="22"/>
        <v>2952</v>
      </c>
      <c r="H235" s="46">
        <f t="shared" si="23"/>
        <v>2066.4</v>
      </c>
    </row>
    <row r="236" spans="1:8" s="36" customFormat="1" ht="12" customHeight="1">
      <c r="A236" s="36" t="s">
        <v>899</v>
      </c>
      <c r="B236" s="80">
        <v>54</v>
      </c>
      <c r="C236" s="42" t="s">
        <v>912</v>
      </c>
      <c r="D236" s="41" t="s">
        <v>427</v>
      </c>
      <c r="E236" s="47" t="s">
        <v>428</v>
      </c>
      <c r="F236" s="44">
        <v>87</v>
      </c>
      <c r="G236" s="45">
        <f t="shared" si="22"/>
        <v>1566</v>
      </c>
      <c r="H236" s="46">
        <f t="shared" si="23"/>
        <v>1096.2</v>
      </c>
    </row>
    <row r="237" spans="1:8" s="36" customFormat="1" ht="12" customHeight="1">
      <c r="A237" s="36" t="s">
        <v>899</v>
      </c>
      <c r="B237" s="54">
        <v>55</v>
      </c>
      <c r="C237" s="42" t="s">
        <v>67</v>
      </c>
      <c r="D237" s="41" t="s">
        <v>429</v>
      </c>
      <c r="E237" s="53" t="s">
        <v>430</v>
      </c>
      <c r="F237" s="44">
        <v>55</v>
      </c>
      <c r="G237" s="45">
        <f t="shared" si="22"/>
        <v>990</v>
      </c>
      <c r="H237" s="46">
        <f t="shared" si="23"/>
        <v>693</v>
      </c>
    </row>
    <row r="238" spans="1:8" s="36" customFormat="1" ht="12" customHeight="1">
      <c r="A238" s="36" t="s">
        <v>899</v>
      </c>
      <c r="B238" s="80">
        <v>56</v>
      </c>
      <c r="C238" s="82" t="s">
        <v>84</v>
      </c>
      <c r="D238" s="41" t="s">
        <v>431</v>
      </c>
      <c r="E238" s="47" t="s">
        <v>432</v>
      </c>
      <c r="F238" s="44">
        <v>159</v>
      </c>
      <c r="G238" s="45">
        <f t="shared" si="22"/>
        <v>2862</v>
      </c>
      <c r="H238" s="46">
        <f t="shared" si="23"/>
        <v>2003.4</v>
      </c>
    </row>
    <row r="239" spans="1:8" s="36" customFormat="1" ht="12" customHeight="1">
      <c r="A239" s="36" t="s">
        <v>899</v>
      </c>
      <c r="B239" s="80">
        <v>57</v>
      </c>
      <c r="C239" s="42" t="s">
        <v>912</v>
      </c>
      <c r="D239" s="41" t="s">
        <v>433</v>
      </c>
      <c r="E239" s="47" t="s">
        <v>434</v>
      </c>
      <c r="F239" s="44">
        <v>81</v>
      </c>
      <c r="G239" s="45">
        <f t="shared" si="22"/>
        <v>1458</v>
      </c>
      <c r="H239" s="46">
        <f t="shared" si="23"/>
        <v>1020.6</v>
      </c>
    </row>
    <row r="240" spans="1:8" s="36" customFormat="1" ht="12" customHeight="1">
      <c r="A240" s="36" t="s">
        <v>899</v>
      </c>
      <c r="B240" s="54">
        <v>58</v>
      </c>
      <c r="C240" s="42" t="s">
        <v>67</v>
      </c>
      <c r="D240" s="41" t="s">
        <v>435</v>
      </c>
      <c r="E240" s="53" t="s">
        <v>436</v>
      </c>
      <c r="F240" s="44">
        <v>51</v>
      </c>
      <c r="G240" s="45">
        <f t="shared" si="22"/>
        <v>918</v>
      </c>
      <c r="H240" s="46">
        <f t="shared" si="23"/>
        <v>642.6</v>
      </c>
    </row>
    <row r="241" spans="1:8" s="36" customFormat="1" ht="12" customHeight="1">
      <c r="A241" s="36" t="s">
        <v>899</v>
      </c>
      <c r="B241" s="54">
        <v>59</v>
      </c>
      <c r="C241" s="42" t="s">
        <v>119</v>
      </c>
      <c r="D241" s="52" t="s">
        <v>437</v>
      </c>
      <c r="E241" s="55" t="s">
        <v>121</v>
      </c>
      <c r="F241" s="44">
        <v>453</v>
      </c>
      <c r="G241" s="45">
        <f t="shared" si="22"/>
        <v>8154</v>
      </c>
      <c r="H241" s="46">
        <f t="shared" si="23"/>
        <v>5707.8</v>
      </c>
    </row>
    <row r="242" spans="1:8" s="36" customFormat="1" ht="12" customHeight="1">
      <c r="A242" s="36" t="s">
        <v>899</v>
      </c>
      <c r="B242" s="54">
        <v>60</v>
      </c>
      <c r="C242" s="42" t="s">
        <v>912</v>
      </c>
      <c r="D242" s="41" t="s">
        <v>438</v>
      </c>
      <c r="E242" s="47" t="s">
        <v>66</v>
      </c>
      <c r="F242" s="44">
        <v>100</v>
      </c>
      <c r="G242" s="45">
        <f t="shared" si="22"/>
        <v>1800</v>
      </c>
      <c r="H242" s="46">
        <f t="shared" si="23"/>
        <v>1260</v>
      </c>
    </row>
    <row r="243" spans="1:8" s="36" customFormat="1" ht="12" customHeight="1">
      <c r="A243" s="36" t="s">
        <v>899</v>
      </c>
      <c r="B243" s="54">
        <v>61</v>
      </c>
      <c r="C243" s="42" t="s">
        <v>67</v>
      </c>
      <c r="D243" s="41" t="s">
        <v>439</v>
      </c>
      <c r="E243" s="47" t="s">
        <v>124</v>
      </c>
      <c r="F243" s="44">
        <v>63</v>
      </c>
      <c r="G243" s="45">
        <f t="shared" si="22"/>
        <v>1134</v>
      </c>
      <c r="H243" s="46">
        <f t="shared" si="23"/>
        <v>793.8</v>
      </c>
    </row>
    <row r="244" spans="1:8" ht="12" customHeight="1">
      <c r="A244" s="36" t="s">
        <v>900</v>
      </c>
      <c r="B244" s="54">
        <v>1</v>
      </c>
      <c r="C244" s="42" t="s">
        <v>13</v>
      </c>
      <c r="D244" s="41" t="s">
        <v>440</v>
      </c>
      <c r="E244" s="43" t="s">
        <v>441</v>
      </c>
      <c r="F244" s="44">
        <v>609</v>
      </c>
      <c r="G244" s="45">
        <f aca="true" t="shared" si="24" ref="G244:G265">F244*$G$9</f>
        <v>10962</v>
      </c>
      <c r="H244" s="46">
        <f aca="true" t="shared" si="25" ref="H244:H265">G244*(100-$G$11)/100</f>
        <v>7673.4</v>
      </c>
    </row>
    <row r="245" spans="1:8" ht="12" customHeight="1">
      <c r="A245" s="36" t="s">
        <v>900</v>
      </c>
      <c r="B245" s="54">
        <v>2</v>
      </c>
      <c r="C245" s="42" t="s">
        <v>8</v>
      </c>
      <c r="D245" s="41" t="s">
        <v>442</v>
      </c>
      <c r="E245" s="43" t="s">
        <v>443</v>
      </c>
      <c r="F245" s="44">
        <v>371</v>
      </c>
      <c r="G245" s="45">
        <f t="shared" si="24"/>
        <v>6678</v>
      </c>
      <c r="H245" s="46">
        <f t="shared" si="25"/>
        <v>4674.6</v>
      </c>
    </row>
    <row r="246" spans="1:8" ht="12" customHeight="1">
      <c r="A246" s="36" t="s">
        <v>900</v>
      </c>
      <c r="B246" s="54">
        <v>3</v>
      </c>
      <c r="C246" s="42" t="s">
        <v>8</v>
      </c>
      <c r="D246" s="41" t="s">
        <v>444</v>
      </c>
      <c r="E246" s="43" t="s">
        <v>346</v>
      </c>
      <c r="F246" s="44">
        <v>281</v>
      </c>
      <c r="G246" s="45">
        <f t="shared" si="24"/>
        <v>5058</v>
      </c>
      <c r="H246" s="46">
        <f t="shared" si="25"/>
        <v>3540.6</v>
      </c>
    </row>
    <row r="247" spans="1:8" ht="12" customHeight="1" thickBot="1">
      <c r="A247" s="36" t="s">
        <v>900</v>
      </c>
      <c r="B247" s="83">
        <v>4</v>
      </c>
      <c r="C247" s="84" t="s">
        <v>8</v>
      </c>
      <c r="D247" s="85" t="s">
        <v>445</v>
      </c>
      <c r="E247" s="86" t="s">
        <v>346</v>
      </c>
      <c r="F247" s="87">
        <v>281</v>
      </c>
      <c r="G247" s="45">
        <f t="shared" si="24"/>
        <v>5058</v>
      </c>
      <c r="H247" s="46">
        <f t="shared" si="25"/>
        <v>3540.6</v>
      </c>
    </row>
    <row r="248" spans="1:8" ht="12" customHeight="1">
      <c r="A248" s="36" t="s">
        <v>900</v>
      </c>
      <c r="B248" s="50">
        <v>5</v>
      </c>
      <c r="C248" s="49" t="s">
        <v>16</v>
      </c>
      <c r="D248" s="52" t="s">
        <v>446</v>
      </c>
      <c r="E248" s="55" t="s">
        <v>447</v>
      </c>
      <c r="F248" s="88">
        <v>228</v>
      </c>
      <c r="G248" s="45">
        <f t="shared" si="24"/>
        <v>4104</v>
      </c>
      <c r="H248" s="46">
        <f t="shared" si="25"/>
        <v>2872.8</v>
      </c>
    </row>
    <row r="249" spans="1:8" ht="12" customHeight="1">
      <c r="A249" s="36" t="s">
        <v>900</v>
      </c>
      <c r="B249" s="54">
        <v>6</v>
      </c>
      <c r="C249" s="42" t="s">
        <v>16</v>
      </c>
      <c r="D249" s="41" t="s">
        <v>448</v>
      </c>
      <c r="E249" s="43" t="s">
        <v>449</v>
      </c>
      <c r="F249" s="44">
        <v>173</v>
      </c>
      <c r="G249" s="45">
        <f t="shared" si="24"/>
        <v>3114</v>
      </c>
      <c r="H249" s="46">
        <f t="shared" si="25"/>
        <v>2179.8</v>
      </c>
    </row>
    <row r="250" spans="1:8" ht="12" customHeight="1" thickBot="1">
      <c r="A250" s="36" t="s">
        <v>900</v>
      </c>
      <c r="B250" s="83">
        <v>7</v>
      </c>
      <c r="C250" s="84" t="s">
        <v>16</v>
      </c>
      <c r="D250" s="85" t="s">
        <v>450</v>
      </c>
      <c r="E250" s="86" t="s">
        <v>451</v>
      </c>
      <c r="F250" s="89">
        <v>210</v>
      </c>
      <c r="G250" s="45">
        <f t="shared" si="24"/>
        <v>3780</v>
      </c>
      <c r="H250" s="46">
        <f t="shared" si="25"/>
        <v>2646</v>
      </c>
    </row>
    <row r="251" spans="1:8" ht="12" customHeight="1">
      <c r="A251" s="36" t="s">
        <v>900</v>
      </c>
      <c r="B251" s="50">
        <v>8</v>
      </c>
      <c r="C251" s="49" t="s">
        <v>294</v>
      </c>
      <c r="D251" s="52" t="s">
        <v>452</v>
      </c>
      <c r="E251" s="55" t="s">
        <v>453</v>
      </c>
      <c r="F251" s="88">
        <v>32</v>
      </c>
      <c r="G251" s="45">
        <f t="shared" si="24"/>
        <v>576</v>
      </c>
      <c r="H251" s="46">
        <f t="shared" si="25"/>
        <v>403.2</v>
      </c>
    </row>
    <row r="252" spans="1:8" ht="12" customHeight="1">
      <c r="A252" s="36" t="s">
        <v>900</v>
      </c>
      <c r="B252" s="54">
        <v>9</v>
      </c>
      <c r="C252" s="42" t="s">
        <v>21</v>
      </c>
      <c r="D252" s="41" t="s">
        <v>454</v>
      </c>
      <c r="E252" s="43" t="s">
        <v>455</v>
      </c>
      <c r="F252" s="44">
        <v>236</v>
      </c>
      <c r="G252" s="45">
        <f t="shared" si="24"/>
        <v>4248</v>
      </c>
      <c r="H252" s="46">
        <f t="shared" si="25"/>
        <v>2973.6</v>
      </c>
    </row>
    <row r="253" spans="1:8" ht="12" customHeight="1" thickBot="1">
      <c r="A253" s="36" t="s">
        <v>900</v>
      </c>
      <c r="B253" s="83">
        <v>10</v>
      </c>
      <c r="C253" s="84" t="s">
        <v>214</v>
      </c>
      <c r="D253" s="85" t="s">
        <v>456</v>
      </c>
      <c r="E253" s="90" t="s">
        <v>216</v>
      </c>
      <c r="F253" s="87">
        <v>28</v>
      </c>
      <c r="G253" s="45">
        <f t="shared" si="24"/>
        <v>504</v>
      </c>
      <c r="H253" s="46">
        <f t="shared" si="25"/>
        <v>352.8</v>
      </c>
    </row>
    <row r="254" spans="1:8" ht="12" customHeight="1">
      <c r="A254" s="36" t="s">
        <v>900</v>
      </c>
      <c r="B254" s="50">
        <v>11</v>
      </c>
      <c r="C254" s="49" t="s">
        <v>24</v>
      </c>
      <c r="D254" s="91" t="s">
        <v>457</v>
      </c>
      <c r="E254" s="53" t="s">
        <v>458</v>
      </c>
      <c r="F254" s="88">
        <v>106</v>
      </c>
      <c r="G254" s="45">
        <f t="shared" si="24"/>
        <v>1908</v>
      </c>
      <c r="H254" s="46">
        <f t="shared" si="25"/>
        <v>1335.6</v>
      </c>
    </row>
    <row r="255" spans="1:8" s="36" customFormat="1" ht="12" customHeight="1">
      <c r="A255" s="36" t="s">
        <v>900</v>
      </c>
      <c r="B255" s="54">
        <v>12</v>
      </c>
      <c r="C255" s="42" t="s">
        <v>24</v>
      </c>
      <c r="D255" s="77" t="s">
        <v>459</v>
      </c>
      <c r="E255" s="47" t="s">
        <v>460</v>
      </c>
      <c r="F255" s="44">
        <v>219</v>
      </c>
      <c r="G255" s="45">
        <f t="shared" si="24"/>
        <v>3942</v>
      </c>
      <c r="H255" s="46">
        <f t="shared" si="25"/>
        <v>2759.4</v>
      </c>
    </row>
    <row r="256" spans="1:8" ht="12" customHeight="1">
      <c r="A256" s="36" t="s">
        <v>900</v>
      </c>
      <c r="B256" s="54">
        <v>13</v>
      </c>
      <c r="C256" s="42" t="s">
        <v>324</v>
      </c>
      <c r="D256" s="77" t="s">
        <v>461</v>
      </c>
      <c r="E256" s="47" t="s">
        <v>462</v>
      </c>
      <c r="F256" s="44">
        <v>107</v>
      </c>
      <c r="G256" s="45">
        <f t="shared" si="24"/>
        <v>1926</v>
      </c>
      <c r="H256" s="46">
        <f t="shared" si="25"/>
        <v>1348.2</v>
      </c>
    </row>
    <row r="257" spans="1:8" ht="12" customHeight="1" thickBot="1">
      <c r="A257" s="36" t="s">
        <v>900</v>
      </c>
      <c r="B257" s="83">
        <v>14</v>
      </c>
      <c r="C257" s="84" t="s">
        <v>47</v>
      </c>
      <c r="D257" s="85" t="s">
        <v>463</v>
      </c>
      <c r="E257" s="90" t="s">
        <v>49</v>
      </c>
      <c r="F257" s="87">
        <v>70</v>
      </c>
      <c r="G257" s="45">
        <f t="shared" si="24"/>
        <v>1260</v>
      </c>
      <c r="H257" s="46">
        <f t="shared" si="25"/>
        <v>882</v>
      </c>
    </row>
    <row r="258" spans="1:8" ht="12" customHeight="1">
      <c r="A258" s="36" t="s">
        <v>900</v>
      </c>
      <c r="B258" s="50">
        <v>15</v>
      </c>
      <c r="C258" s="49" t="s">
        <v>33</v>
      </c>
      <c r="D258" s="91" t="s">
        <v>464</v>
      </c>
      <c r="E258" s="53" t="s">
        <v>465</v>
      </c>
      <c r="F258" s="88">
        <v>84</v>
      </c>
      <c r="G258" s="45">
        <f t="shared" si="24"/>
        <v>1512</v>
      </c>
      <c r="H258" s="46">
        <f t="shared" si="25"/>
        <v>1058.4</v>
      </c>
    </row>
    <row r="259" spans="1:8" ht="12" customHeight="1">
      <c r="A259" s="36" t="s">
        <v>900</v>
      </c>
      <c r="B259" s="54">
        <v>16</v>
      </c>
      <c r="C259" s="42" t="s">
        <v>466</v>
      </c>
      <c r="D259" s="77" t="s">
        <v>467</v>
      </c>
      <c r="E259" s="54" t="s">
        <v>282</v>
      </c>
      <c r="F259" s="44">
        <v>53</v>
      </c>
      <c r="G259" s="45">
        <f t="shared" si="24"/>
        <v>954</v>
      </c>
      <c r="H259" s="46">
        <f t="shared" si="25"/>
        <v>667.8</v>
      </c>
    </row>
    <row r="260" spans="1:8" ht="12.75">
      <c r="A260" s="36" t="s">
        <v>900</v>
      </c>
      <c r="B260" s="54">
        <v>17</v>
      </c>
      <c r="C260" s="49" t="s">
        <v>36</v>
      </c>
      <c r="D260" s="77" t="s">
        <v>468</v>
      </c>
      <c r="E260" s="47" t="s">
        <v>38</v>
      </c>
      <c r="F260" s="44">
        <v>715</v>
      </c>
      <c r="G260" s="45">
        <f t="shared" si="24"/>
        <v>12870</v>
      </c>
      <c r="H260" s="46">
        <f t="shared" si="25"/>
        <v>9009</v>
      </c>
    </row>
    <row r="261" spans="1:8" ht="12.75">
      <c r="A261" s="36" t="s">
        <v>900</v>
      </c>
      <c r="B261" s="54">
        <v>19</v>
      </c>
      <c r="C261" s="49" t="s">
        <v>469</v>
      </c>
      <c r="D261" s="77" t="s">
        <v>470</v>
      </c>
      <c r="E261" s="47" t="s">
        <v>471</v>
      </c>
      <c r="F261" s="44">
        <v>809</v>
      </c>
      <c r="G261" s="45">
        <f t="shared" si="24"/>
        <v>14562</v>
      </c>
      <c r="H261" s="46">
        <f t="shared" si="25"/>
        <v>10193.4</v>
      </c>
    </row>
    <row r="262" spans="1:8" ht="12.75">
      <c r="A262" s="36" t="s">
        <v>900</v>
      </c>
      <c r="B262" s="54">
        <v>20</v>
      </c>
      <c r="C262" s="42" t="s">
        <v>44</v>
      </c>
      <c r="D262" s="77" t="s">
        <v>472</v>
      </c>
      <c r="E262" s="47" t="s">
        <v>46</v>
      </c>
      <c r="F262" s="44">
        <v>39</v>
      </c>
      <c r="G262" s="45">
        <f t="shared" si="24"/>
        <v>702</v>
      </c>
      <c r="H262" s="46">
        <f t="shared" si="25"/>
        <v>491.4</v>
      </c>
    </row>
    <row r="263" spans="1:8" ht="12.75">
      <c r="A263" s="36" t="s">
        <v>900</v>
      </c>
      <c r="B263" s="92">
        <v>21</v>
      </c>
      <c r="C263" s="49" t="s">
        <v>41</v>
      </c>
      <c r="D263" s="91" t="s">
        <v>473</v>
      </c>
      <c r="E263" s="53" t="s">
        <v>43</v>
      </c>
      <c r="F263" s="88">
        <v>139</v>
      </c>
      <c r="G263" s="45">
        <f t="shared" si="24"/>
        <v>2502</v>
      </c>
      <c r="H263" s="46">
        <f t="shared" si="25"/>
        <v>1751.4</v>
      </c>
    </row>
    <row r="264" spans="1:8" ht="12.75">
      <c r="A264" s="36" t="s">
        <v>900</v>
      </c>
      <c r="B264" s="54">
        <v>22</v>
      </c>
      <c r="C264" s="42" t="s">
        <v>58</v>
      </c>
      <c r="D264" s="77" t="s">
        <v>474</v>
      </c>
      <c r="E264" s="47" t="s">
        <v>475</v>
      </c>
      <c r="F264" s="44">
        <v>90</v>
      </c>
      <c r="G264" s="45">
        <f t="shared" si="24"/>
        <v>1620</v>
      </c>
      <c r="H264" s="46">
        <f t="shared" si="25"/>
        <v>1134</v>
      </c>
    </row>
    <row r="265" spans="1:8" ht="12.75">
      <c r="A265" s="36" t="s">
        <v>900</v>
      </c>
      <c r="B265" s="54">
        <v>23</v>
      </c>
      <c r="C265" s="49" t="s">
        <v>53</v>
      </c>
      <c r="D265" s="41" t="s">
        <v>476</v>
      </c>
      <c r="E265" s="47" t="s">
        <v>55</v>
      </c>
      <c r="F265" s="44">
        <v>16</v>
      </c>
      <c r="G265" s="45">
        <f t="shared" si="24"/>
        <v>288</v>
      </c>
      <c r="H265" s="46">
        <f t="shared" si="25"/>
        <v>201.6</v>
      </c>
    </row>
    <row r="266" spans="1:8" ht="12.75">
      <c r="A266" s="36" t="s">
        <v>900</v>
      </c>
      <c r="B266" s="54">
        <v>24</v>
      </c>
      <c r="C266" s="51" t="s">
        <v>91</v>
      </c>
      <c r="D266" s="41" t="s">
        <v>477</v>
      </c>
      <c r="E266" s="93" t="s">
        <v>478</v>
      </c>
      <c r="F266" s="65">
        <v>196</v>
      </c>
      <c r="G266" s="45">
        <f aca="true" t="shared" si="26" ref="G266:G298">F266*$G$9</f>
        <v>3528</v>
      </c>
      <c r="H266" s="46">
        <f aca="true" t="shared" si="27" ref="H266:H298">G266*(100-$G$11)/100</f>
        <v>2469.6</v>
      </c>
    </row>
    <row r="267" spans="1:8" ht="12.75">
      <c r="A267" s="36" t="s">
        <v>900</v>
      </c>
      <c r="B267" s="54">
        <v>25</v>
      </c>
      <c r="C267" s="42" t="s">
        <v>912</v>
      </c>
      <c r="D267" s="41" t="s">
        <v>479</v>
      </c>
      <c r="E267" s="94" t="s">
        <v>95</v>
      </c>
      <c r="F267" s="65">
        <v>95</v>
      </c>
      <c r="G267" s="45">
        <f t="shared" si="26"/>
        <v>1710</v>
      </c>
      <c r="H267" s="46">
        <f t="shared" si="27"/>
        <v>1197</v>
      </c>
    </row>
    <row r="268" spans="1:8" ht="12.75">
      <c r="A268" s="36" t="s">
        <v>900</v>
      </c>
      <c r="B268" s="54">
        <v>26</v>
      </c>
      <c r="C268" s="42" t="s">
        <v>67</v>
      </c>
      <c r="D268" s="41" t="s">
        <v>480</v>
      </c>
      <c r="E268" s="94" t="s">
        <v>97</v>
      </c>
      <c r="F268" s="65">
        <v>60</v>
      </c>
      <c r="G268" s="45">
        <f t="shared" si="26"/>
        <v>1080</v>
      </c>
      <c r="H268" s="46">
        <f t="shared" si="27"/>
        <v>756</v>
      </c>
    </row>
    <row r="269" spans="1:8" ht="12.75">
      <c r="A269" s="36" t="s">
        <v>900</v>
      </c>
      <c r="B269" s="54">
        <v>27</v>
      </c>
      <c r="C269" s="82" t="s">
        <v>61</v>
      </c>
      <c r="D269" s="41" t="s">
        <v>481</v>
      </c>
      <c r="E269" s="47" t="s">
        <v>482</v>
      </c>
      <c r="F269" s="65">
        <v>143</v>
      </c>
      <c r="G269" s="45">
        <f t="shared" si="26"/>
        <v>2574</v>
      </c>
      <c r="H269" s="46">
        <f t="shared" si="27"/>
        <v>1801.8</v>
      </c>
    </row>
    <row r="270" spans="1:8" ht="12.75">
      <c r="A270" s="36" t="s">
        <v>900</v>
      </c>
      <c r="B270" s="54">
        <v>28</v>
      </c>
      <c r="C270" s="42" t="s">
        <v>912</v>
      </c>
      <c r="D270" s="41" t="s">
        <v>483</v>
      </c>
      <c r="E270" s="47" t="s">
        <v>66</v>
      </c>
      <c r="F270" s="65">
        <v>119</v>
      </c>
      <c r="G270" s="45">
        <f t="shared" si="26"/>
        <v>2142</v>
      </c>
      <c r="H270" s="46">
        <f t="shared" si="27"/>
        <v>1499.4</v>
      </c>
    </row>
    <row r="271" spans="1:8" ht="12.75">
      <c r="A271" s="36" t="s">
        <v>900</v>
      </c>
      <c r="B271" s="54">
        <v>29</v>
      </c>
      <c r="C271" s="95" t="s">
        <v>67</v>
      </c>
      <c r="D271" s="41" t="s">
        <v>484</v>
      </c>
      <c r="E271" s="53" t="s">
        <v>69</v>
      </c>
      <c r="F271" s="65">
        <v>73</v>
      </c>
      <c r="G271" s="45">
        <f t="shared" si="26"/>
        <v>1314</v>
      </c>
      <c r="H271" s="46">
        <f t="shared" si="27"/>
        <v>919.8</v>
      </c>
    </row>
    <row r="272" spans="1:8" s="36" customFormat="1" ht="12" customHeight="1">
      <c r="A272" s="36" t="s">
        <v>900</v>
      </c>
      <c r="B272" s="54">
        <v>30</v>
      </c>
      <c r="C272" s="51" t="s">
        <v>70</v>
      </c>
      <c r="D272" s="41" t="s">
        <v>485</v>
      </c>
      <c r="E272" s="47" t="s">
        <v>486</v>
      </c>
      <c r="F272" s="44">
        <v>140</v>
      </c>
      <c r="G272" s="45">
        <f t="shared" si="26"/>
        <v>2520</v>
      </c>
      <c r="H272" s="46">
        <f t="shared" si="27"/>
        <v>1764</v>
      </c>
    </row>
    <row r="273" spans="1:8" s="36" customFormat="1" ht="12" customHeight="1">
      <c r="A273" s="36" t="s">
        <v>900</v>
      </c>
      <c r="B273" s="54">
        <v>31</v>
      </c>
      <c r="C273" s="42" t="s">
        <v>912</v>
      </c>
      <c r="D273" s="41" t="s">
        <v>487</v>
      </c>
      <c r="E273" s="47" t="s">
        <v>74</v>
      </c>
      <c r="F273" s="44">
        <v>114</v>
      </c>
      <c r="G273" s="45">
        <f t="shared" si="26"/>
        <v>2052</v>
      </c>
      <c r="H273" s="46">
        <f t="shared" si="27"/>
        <v>1436.4</v>
      </c>
    </row>
    <row r="274" spans="1:8" s="36" customFormat="1" ht="12" customHeight="1">
      <c r="A274" s="36" t="s">
        <v>900</v>
      </c>
      <c r="B274" s="54">
        <v>32</v>
      </c>
      <c r="C274" s="42" t="s">
        <v>67</v>
      </c>
      <c r="D274" s="41" t="s">
        <v>488</v>
      </c>
      <c r="E274" s="53" t="s">
        <v>76</v>
      </c>
      <c r="F274" s="44">
        <v>71</v>
      </c>
      <c r="G274" s="45">
        <f t="shared" si="26"/>
        <v>1278</v>
      </c>
      <c r="H274" s="46">
        <f t="shared" si="27"/>
        <v>894.6</v>
      </c>
    </row>
    <row r="275" spans="1:8" s="36" customFormat="1" ht="12" customHeight="1">
      <c r="A275" s="36" t="s">
        <v>900</v>
      </c>
      <c r="B275" s="54">
        <v>33</v>
      </c>
      <c r="C275" s="51" t="s">
        <v>77</v>
      </c>
      <c r="D275" s="41" t="s">
        <v>489</v>
      </c>
      <c r="E275" s="47" t="s">
        <v>490</v>
      </c>
      <c r="F275" s="44">
        <v>130</v>
      </c>
      <c r="G275" s="45">
        <f t="shared" si="26"/>
        <v>2340</v>
      </c>
      <c r="H275" s="46">
        <f t="shared" si="27"/>
        <v>1638</v>
      </c>
    </row>
    <row r="276" spans="1:8" s="36" customFormat="1" ht="12" customHeight="1">
      <c r="A276" s="36" t="s">
        <v>900</v>
      </c>
      <c r="B276" s="54">
        <v>34</v>
      </c>
      <c r="C276" s="42" t="s">
        <v>912</v>
      </c>
      <c r="D276" s="41" t="s">
        <v>491</v>
      </c>
      <c r="E276" s="47" t="s">
        <v>81</v>
      </c>
      <c r="F276" s="44">
        <v>104</v>
      </c>
      <c r="G276" s="45">
        <f t="shared" si="26"/>
        <v>1872</v>
      </c>
      <c r="H276" s="46">
        <f t="shared" si="27"/>
        <v>1310.4</v>
      </c>
    </row>
    <row r="277" spans="1:8" s="36" customFormat="1" ht="12" customHeight="1">
      <c r="A277" s="36" t="s">
        <v>900</v>
      </c>
      <c r="B277" s="54">
        <v>35</v>
      </c>
      <c r="C277" s="42" t="s">
        <v>67</v>
      </c>
      <c r="D277" s="41" t="s">
        <v>492</v>
      </c>
      <c r="E277" s="53" t="s">
        <v>83</v>
      </c>
      <c r="F277" s="44">
        <v>69</v>
      </c>
      <c r="G277" s="45">
        <f t="shared" si="26"/>
        <v>1242</v>
      </c>
      <c r="H277" s="46">
        <f t="shared" si="27"/>
        <v>869.4</v>
      </c>
    </row>
    <row r="278" spans="1:8" s="36" customFormat="1" ht="12" customHeight="1">
      <c r="A278" s="36" t="s">
        <v>900</v>
      </c>
      <c r="B278" s="54">
        <v>36</v>
      </c>
      <c r="C278" s="51" t="s">
        <v>84</v>
      </c>
      <c r="D278" s="41" t="s">
        <v>493</v>
      </c>
      <c r="E278" s="47" t="s">
        <v>494</v>
      </c>
      <c r="F278" s="44">
        <v>127</v>
      </c>
      <c r="G278" s="45">
        <f t="shared" si="26"/>
        <v>2286</v>
      </c>
      <c r="H278" s="46">
        <f t="shared" si="27"/>
        <v>1600.2</v>
      </c>
    </row>
    <row r="279" spans="1:8" s="36" customFormat="1" ht="12" customHeight="1">
      <c r="A279" s="36" t="s">
        <v>900</v>
      </c>
      <c r="B279" s="54">
        <v>37</v>
      </c>
      <c r="C279" s="42" t="s">
        <v>912</v>
      </c>
      <c r="D279" s="41" t="s">
        <v>495</v>
      </c>
      <c r="E279" s="47" t="s">
        <v>88</v>
      </c>
      <c r="F279" s="44">
        <v>95</v>
      </c>
      <c r="G279" s="45">
        <f t="shared" si="26"/>
        <v>1710</v>
      </c>
      <c r="H279" s="46">
        <f t="shared" si="27"/>
        <v>1197</v>
      </c>
    </row>
    <row r="280" spans="1:8" s="36" customFormat="1" ht="12" customHeight="1">
      <c r="A280" s="36" t="s">
        <v>900</v>
      </c>
      <c r="B280" s="54">
        <v>38</v>
      </c>
      <c r="C280" s="42" t="s">
        <v>67</v>
      </c>
      <c r="D280" s="41" t="s">
        <v>496</v>
      </c>
      <c r="E280" s="53" t="s">
        <v>90</v>
      </c>
      <c r="F280" s="44">
        <v>62</v>
      </c>
      <c r="G280" s="45">
        <f t="shared" si="26"/>
        <v>1116</v>
      </c>
      <c r="H280" s="46">
        <f t="shared" si="27"/>
        <v>781.2</v>
      </c>
    </row>
    <row r="281" spans="1:8" ht="12.75">
      <c r="A281" s="36" t="s">
        <v>900</v>
      </c>
      <c r="B281" s="54">
        <v>39</v>
      </c>
      <c r="C281" s="51" t="s">
        <v>91</v>
      </c>
      <c r="D281" s="77" t="s">
        <v>497</v>
      </c>
      <c r="E281" s="53" t="s">
        <v>498</v>
      </c>
      <c r="F281" s="65">
        <v>231</v>
      </c>
      <c r="G281" s="45">
        <f t="shared" si="26"/>
        <v>4158</v>
      </c>
      <c r="H281" s="46">
        <f t="shared" si="27"/>
        <v>2910.6</v>
      </c>
    </row>
    <row r="282" spans="1:8" ht="12.75">
      <c r="A282" s="36" t="s">
        <v>900</v>
      </c>
      <c r="B282" s="54">
        <v>40</v>
      </c>
      <c r="C282" s="42" t="s">
        <v>912</v>
      </c>
      <c r="D282" s="77" t="s">
        <v>499</v>
      </c>
      <c r="E282" s="53" t="s">
        <v>95</v>
      </c>
      <c r="F282" s="65">
        <v>95</v>
      </c>
      <c r="G282" s="45">
        <f t="shared" si="26"/>
        <v>1710</v>
      </c>
      <c r="H282" s="46">
        <f t="shared" si="27"/>
        <v>1197</v>
      </c>
    </row>
    <row r="283" spans="1:8" ht="12.75">
      <c r="A283" s="36" t="s">
        <v>900</v>
      </c>
      <c r="B283" s="54">
        <v>41</v>
      </c>
      <c r="C283" s="42" t="s">
        <v>67</v>
      </c>
      <c r="D283" s="77" t="s">
        <v>500</v>
      </c>
      <c r="E283" s="53" t="s">
        <v>97</v>
      </c>
      <c r="F283" s="65">
        <v>60</v>
      </c>
      <c r="G283" s="45">
        <f t="shared" si="26"/>
        <v>1080</v>
      </c>
      <c r="H283" s="46">
        <f t="shared" si="27"/>
        <v>756</v>
      </c>
    </row>
    <row r="284" spans="1:8" ht="12.75">
      <c r="A284" s="36" t="s">
        <v>900</v>
      </c>
      <c r="B284" s="54">
        <v>42</v>
      </c>
      <c r="C284" s="82" t="s">
        <v>61</v>
      </c>
      <c r="D284" s="77" t="s">
        <v>501</v>
      </c>
      <c r="E284" s="47" t="s">
        <v>410</v>
      </c>
      <c r="F284" s="65">
        <v>211</v>
      </c>
      <c r="G284" s="45">
        <f t="shared" si="26"/>
        <v>3798</v>
      </c>
      <c r="H284" s="46">
        <f t="shared" si="27"/>
        <v>2658.6</v>
      </c>
    </row>
    <row r="285" spans="1:8" ht="12.75">
      <c r="A285" s="36" t="s">
        <v>900</v>
      </c>
      <c r="B285" s="54">
        <v>43</v>
      </c>
      <c r="C285" s="42" t="s">
        <v>912</v>
      </c>
      <c r="D285" s="41" t="s">
        <v>502</v>
      </c>
      <c r="E285" s="47" t="s">
        <v>101</v>
      </c>
      <c r="F285" s="65">
        <v>119</v>
      </c>
      <c r="G285" s="45">
        <f t="shared" si="26"/>
        <v>2142</v>
      </c>
      <c r="H285" s="46">
        <f t="shared" si="27"/>
        <v>1499.4</v>
      </c>
    </row>
    <row r="286" spans="1:8" ht="12.75">
      <c r="A286" s="36" t="s">
        <v>900</v>
      </c>
      <c r="B286" s="54">
        <v>44</v>
      </c>
      <c r="C286" s="42" t="s">
        <v>67</v>
      </c>
      <c r="D286" s="41" t="s">
        <v>503</v>
      </c>
      <c r="E286" s="53" t="s">
        <v>103</v>
      </c>
      <c r="F286" s="65">
        <v>73</v>
      </c>
      <c r="G286" s="45">
        <f t="shared" si="26"/>
        <v>1314</v>
      </c>
      <c r="H286" s="46">
        <f t="shared" si="27"/>
        <v>919.8</v>
      </c>
    </row>
    <row r="287" spans="1:8" s="36" customFormat="1" ht="12" customHeight="1">
      <c r="A287" s="36" t="s">
        <v>900</v>
      </c>
      <c r="B287" s="54">
        <v>45</v>
      </c>
      <c r="C287" s="51" t="s">
        <v>70</v>
      </c>
      <c r="D287" s="41" t="s">
        <v>504</v>
      </c>
      <c r="E287" s="47" t="s">
        <v>505</v>
      </c>
      <c r="F287" s="44">
        <v>205</v>
      </c>
      <c r="G287" s="45">
        <f t="shared" si="26"/>
        <v>3690</v>
      </c>
      <c r="H287" s="46">
        <f t="shared" si="27"/>
        <v>2583</v>
      </c>
    </row>
    <row r="288" spans="1:8" s="36" customFormat="1" ht="12" customHeight="1">
      <c r="A288" s="36" t="s">
        <v>900</v>
      </c>
      <c r="B288" s="54">
        <v>46</v>
      </c>
      <c r="C288" s="42" t="s">
        <v>912</v>
      </c>
      <c r="D288" s="41" t="s">
        <v>506</v>
      </c>
      <c r="E288" s="47" t="s">
        <v>106</v>
      </c>
      <c r="F288" s="44">
        <v>114</v>
      </c>
      <c r="G288" s="45">
        <f t="shared" si="26"/>
        <v>2052</v>
      </c>
      <c r="H288" s="46">
        <f t="shared" si="27"/>
        <v>1436.4</v>
      </c>
    </row>
    <row r="289" spans="1:8" s="36" customFormat="1" ht="12" customHeight="1">
      <c r="A289" s="36" t="s">
        <v>900</v>
      </c>
      <c r="B289" s="54">
        <v>47</v>
      </c>
      <c r="C289" s="42" t="s">
        <v>67</v>
      </c>
      <c r="D289" s="41" t="s">
        <v>507</v>
      </c>
      <c r="E289" s="53" t="s">
        <v>108</v>
      </c>
      <c r="F289" s="44">
        <v>71</v>
      </c>
      <c r="G289" s="45">
        <f t="shared" si="26"/>
        <v>1278</v>
      </c>
      <c r="H289" s="46">
        <f t="shared" si="27"/>
        <v>894.6</v>
      </c>
    </row>
    <row r="290" spans="1:8" s="36" customFormat="1" ht="12" customHeight="1">
      <c r="A290" s="36" t="s">
        <v>900</v>
      </c>
      <c r="B290" s="54">
        <v>48</v>
      </c>
      <c r="C290" s="51" t="s">
        <v>77</v>
      </c>
      <c r="D290" s="41" t="s">
        <v>508</v>
      </c>
      <c r="E290" s="47" t="s">
        <v>509</v>
      </c>
      <c r="F290" s="44">
        <v>190</v>
      </c>
      <c r="G290" s="45">
        <f t="shared" si="26"/>
        <v>3420</v>
      </c>
      <c r="H290" s="46">
        <f t="shared" si="27"/>
        <v>2394</v>
      </c>
    </row>
    <row r="291" spans="1:8" s="36" customFormat="1" ht="12" customHeight="1">
      <c r="A291" s="36" t="s">
        <v>900</v>
      </c>
      <c r="B291" s="54">
        <v>49</v>
      </c>
      <c r="C291" s="42" t="s">
        <v>912</v>
      </c>
      <c r="D291" s="41" t="s">
        <v>510</v>
      </c>
      <c r="E291" s="47" t="s">
        <v>111</v>
      </c>
      <c r="F291" s="44">
        <v>104</v>
      </c>
      <c r="G291" s="45">
        <f t="shared" si="26"/>
        <v>1872</v>
      </c>
      <c r="H291" s="46">
        <f t="shared" si="27"/>
        <v>1310.4</v>
      </c>
    </row>
    <row r="292" spans="1:8" s="36" customFormat="1" ht="12" customHeight="1">
      <c r="A292" s="36" t="s">
        <v>900</v>
      </c>
      <c r="B292" s="54">
        <v>50</v>
      </c>
      <c r="C292" s="42" t="s">
        <v>67</v>
      </c>
      <c r="D292" s="41" t="s">
        <v>511</v>
      </c>
      <c r="E292" s="53" t="s">
        <v>113</v>
      </c>
      <c r="F292" s="44">
        <v>64</v>
      </c>
      <c r="G292" s="45">
        <f t="shared" si="26"/>
        <v>1152</v>
      </c>
      <c r="H292" s="46">
        <f t="shared" si="27"/>
        <v>806.4</v>
      </c>
    </row>
    <row r="293" spans="1:8" s="36" customFormat="1" ht="12" customHeight="1">
      <c r="A293" s="36" t="s">
        <v>900</v>
      </c>
      <c r="B293" s="54">
        <v>51</v>
      </c>
      <c r="C293" s="51" t="s">
        <v>84</v>
      </c>
      <c r="D293" s="41" t="s">
        <v>512</v>
      </c>
      <c r="E293" s="47" t="s">
        <v>509</v>
      </c>
      <c r="F293" s="44">
        <v>180</v>
      </c>
      <c r="G293" s="45">
        <f t="shared" si="26"/>
        <v>3240</v>
      </c>
      <c r="H293" s="46">
        <f t="shared" si="27"/>
        <v>2268</v>
      </c>
    </row>
    <row r="294" spans="1:8" s="36" customFormat="1" ht="12" customHeight="1">
      <c r="A294" s="36" t="s">
        <v>900</v>
      </c>
      <c r="B294" s="54">
        <v>52</v>
      </c>
      <c r="C294" s="42" t="s">
        <v>912</v>
      </c>
      <c r="D294" s="41" t="s">
        <v>513</v>
      </c>
      <c r="E294" s="47" t="s">
        <v>116</v>
      </c>
      <c r="F294" s="44">
        <v>95</v>
      </c>
      <c r="G294" s="45">
        <f t="shared" si="26"/>
        <v>1710</v>
      </c>
      <c r="H294" s="46">
        <f t="shared" si="27"/>
        <v>1197</v>
      </c>
    </row>
    <row r="295" spans="1:8" s="36" customFormat="1" ht="12" customHeight="1">
      <c r="A295" s="36" t="s">
        <v>900</v>
      </c>
      <c r="B295" s="54">
        <v>53</v>
      </c>
      <c r="C295" s="42" t="s">
        <v>67</v>
      </c>
      <c r="D295" s="41" t="s">
        <v>514</v>
      </c>
      <c r="E295" s="53" t="s">
        <v>118</v>
      </c>
      <c r="F295" s="44">
        <v>64</v>
      </c>
      <c r="G295" s="45">
        <f t="shared" si="26"/>
        <v>1152</v>
      </c>
      <c r="H295" s="46">
        <f t="shared" si="27"/>
        <v>806.4</v>
      </c>
    </row>
    <row r="296" spans="1:8" ht="12.75">
      <c r="A296" s="36" t="s">
        <v>900</v>
      </c>
      <c r="B296" s="54">
        <v>54</v>
      </c>
      <c r="C296" s="42" t="s">
        <v>119</v>
      </c>
      <c r="D296" s="41" t="s">
        <v>515</v>
      </c>
      <c r="E296" s="47" t="s">
        <v>261</v>
      </c>
      <c r="F296" s="65">
        <v>510</v>
      </c>
      <c r="G296" s="45">
        <f t="shared" si="26"/>
        <v>9180</v>
      </c>
      <c r="H296" s="46">
        <f t="shared" si="27"/>
        <v>6426</v>
      </c>
    </row>
    <row r="297" spans="1:8" ht="12.75">
      <c r="A297" s="36" t="s">
        <v>900</v>
      </c>
      <c r="B297" s="54">
        <v>55</v>
      </c>
      <c r="C297" s="42" t="s">
        <v>912</v>
      </c>
      <c r="D297" s="41" t="s">
        <v>516</v>
      </c>
      <c r="E297" s="47" t="s">
        <v>66</v>
      </c>
      <c r="F297" s="65">
        <v>119</v>
      </c>
      <c r="G297" s="45">
        <f t="shared" si="26"/>
        <v>2142</v>
      </c>
      <c r="H297" s="46">
        <f t="shared" si="27"/>
        <v>1499.4</v>
      </c>
    </row>
    <row r="298" spans="1:8" ht="12.75">
      <c r="A298" s="36" t="s">
        <v>900</v>
      </c>
      <c r="B298" s="54">
        <v>56</v>
      </c>
      <c r="C298" s="42" t="s">
        <v>67</v>
      </c>
      <c r="D298" s="41" t="s">
        <v>517</v>
      </c>
      <c r="E298" s="47" t="s">
        <v>124</v>
      </c>
      <c r="F298" s="65">
        <v>73</v>
      </c>
      <c r="G298" s="45">
        <f t="shared" si="26"/>
        <v>1314</v>
      </c>
      <c r="H298" s="46">
        <f t="shared" si="27"/>
        <v>919.8</v>
      </c>
    </row>
    <row r="299" spans="1:8" ht="12.75">
      <c r="A299" s="96" t="s">
        <v>901</v>
      </c>
      <c r="B299" s="54">
        <v>1</v>
      </c>
      <c r="C299" s="42" t="s">
        <v>13</v>
      </c>
      <c r="D299" s="41" t="s">
        <v>917</v>
      </c>
      <c r="E299" s="43" t="s">
        <v>519</v>
      </c>
      <c r="F299" s="97">
        <v>505</v>
      </c>
      <c r="G299" s="45">
        <f aca="true" t="shared" si="28" ref="G299:G309">F299*$G$10</f>
        <v>9090</v>
      </c>
      <c r="H299" s="46">
        <f aca="true" t="shared" si="29" ref="H299:H309">G299*(100-$G$11)/100</f>
        <v>6363</v>
      </c>
    </row>
    <row r="300" spans="1:8" ht="12.75">
      <c r="A300" s="96" t="s">
        <v>901</v>
      </c>
      <c r="B300" s="54">
        <v>2</v>
      </c>
      <c r="C300" s="42" t="s">
        <v>8</v>
      </c>
      <c r="D300" s="41" t="s">
        <v>915</v>
      </c>
      <c r="E300" s="43" t="s">
        <v>520</v>
      </c>
      <c r="F300" s="97">
        <v>390</v>
      </c>
      <c r="G300" s="45">
        <f t="shared" si="28"/>
        <v>7020</v>
      </c>
      <c r="H300" s="46">
        <f t="shared" si="29"/>
        <v>4914</v>
      </c>
    </row>
    <row r="301" spans="1:8" ht="12.75">
      <c r="A301" s="96" t="s">
        <v>901</v>
      </c>
      <c r="B301" s="54">
        <v>3</v>
      </c>
      <c r="C301" s="42" t="s">
        <v>8</v>
      </c>
      <c r="D301" s="41" t="s">
        <v>916</v>
      </c>
      <c r="E301" s="43" t="s">
        <v>521</v>
      </c>
      <c r="F301" s="97">
        <v>328</v>
      </c>
      <c r="G301" s="45">
        <f t="shared" si="28"/>
        <v>5904</v>
      </c>
      <c r="H301" s="46">
        <f t="shared" si="29"/>
        <v>4132.8</v>
      </c>
    </row>
    <row r="302" spans="1:8" ht="12.75">
      <c r="A302" s="96" t="s">
        <v>901</v>
      </c>
      <c r="B302" s="54">
        <v>4</v>
      </c>
      <c r="C302" s="42" t="s">
        <v>16</v>
      </c>
      <c r="D302" s="41" t="s">
        <v>918</v>
      </c>
      <c r="E302" s="43" t="s">
        <v>522</v>
      </c>
      <c r="F302" s="97">
        <v>227</v>
      </c>
      <c r="G302" s="45">
        <f t="shared" si="28"/>
        <v>4086</v>
      </c>
      <c r="H302" s="46">
        <f t="shared" si="29"/>
        <v>2860.2</v>
      </c>
    </row>
    <row r="303" spans="1:8" ht="12.75">
      <c r="A303" s="96" t="s">
        <v>901</v>
      </c>
      <c r="B303" s="54">
        <v>5</v>
      </c>
      <c r="C303" s="42" t="s">
        <v>21</v>
      </c>
      <c r="D303" s="41" t="s">
        <v>919</v>
      </c>
      <c r="E303" s="43" t="s">
        <v>523</v>
      </c>
      <c r="F303" s="97">
        <v>278</v>
      </c>
      <c r="G303" s="45">
        <f t="shared" si="28"/>
        <v>5004</v>
      </c>
      <c r="H303" s="46">
        <f t="shared" si="29"/>
        <v>3502.8</v>
      </c>
    </row>
    <row r="304" spans="1:9" ht="12.75">
      <c r="A304" s="96" t="s">
        <v>901</v>
      </c>
      <c r="B304" s="54">
        <v>6</v>
      </c>
      <c r="C304" s="42" t="s">
        <v>356</v>
      </c>
      <c r="D304" s="41" t="s">
        <v>920</v>
      </c>
      <c r="E304" s="43" t="s">
        <v>524</v>
      </c>
      <c r="F304" s="97">
        <v>78</v>
      </c>
      <c r="G304" s="45">
        <f t="shared" si="28"/>
        <v>1404</v>
      </c>
      <c r="H304" s="46">
        <f t="shared" si="29"/>
        <v>982.8</v>
      </c>
      <c r="I304" s="98"/>
    </row>
    <row r="305" spans="1:8" ht="12.75">
      <c r="A305" s="96" t="s">
        <v>901</v>
      </c>
      <c r="B305" s="54">
        <v>7</v>
      </c>
      <c r="C305" s="42" t="s">
        <v>525</v>
      </c>
      <c r="D305" s="41" t="s">
        <v>922</v>
      </c>
      <c r="E305" s="43" t="s">
        <v>526</v>
      </c>
      <c r="F305" s="97">
        <v>105</v>
      </c>
      <c r="G305" s="45">
        <f t="shared" si="28"/>
        <v>1890</v>
      </c>
      <c r="H305" s="46">
        <f t="shared" si="29"/>
        <v>1323</v>
      </c>
    </row>
    <row r="306" spans="1:8" ht="12.75">
      <c r="A306" s="96" t="s">
        <v>901</v>
      </c>
      <c r="B306" s="54">
        <v>8</v>
      </c>
      <c r="C306" s="99" t="s">
        <v>527</v>
      </c>
      <c r="D306" s="41" t="s">
        <v>921</v>
      </c>
      <c r="E306" s="43" t="s">
        <v>526</v>
      </c>
      <c r="F306" s="97">
        <v>145</v>
      </c>
      <c r="G306" s="45">
        <f t="shared" si="28"/>
        <v>2610</v>
      </c>
      <c r="H306" s="46">
        <f t="shared" si="29"/>
        <v>1827</v>
      </c>
    </row>
    <row r="307" spans="1:8" ht="12.75">
      <c r="A307" s="96" t="s">
        <v>901</v>
      </c>
      <c r="B307" s="54">
        <v>9</v>
      </c>
      <c r="C307" s="99" t="s">
        <v>528</v>
      </c>
      <c r="D307" s="41" t="s">
        <v>953</v>
      </c>
      <c r="E307" s="43"/>
      <c r="F307" s="97">
        <v>15</v>
      </c>
      <c r="G307" s="45">
        <f t="shared" si="28"/>
        <v>270</v>
      </c>
      <c r="H307" s="46">
        <f t="shared" si="29"/>
        <v>189</v>
      </c>
    </row>
    <row r="308" spans="1:8" ht="12.75">
      <c r="A308" s="96" t="s">
        <v>901</v>
      </c>
      <c r="B308" s="54">
        <v>10</v>
      </c>
      <c r="C308" s="42" t="s">
        <v>529</v>
      </c>
      <c r="D308" s="41" t="s">
        <v>923</v>
      </c>
      <c r="E308" s="43" t="s">
        <v>530</v>
      </c>
      <c r="F308" s="97">
        <v>376</v>
      </c>
      <c r="G308" s="45">
        <f t="shared" si="28"/>
        <v>6768</v>
      </c>
      <c r="H308" s="46">
        <f t="shared" si="29"/>
        <v>4737.6</v>
      </c>
    </row>
    <row r="309" spans="1:8" ht="12.75">
      <c r="A309" s="96" t="s">
        <v>901</v>
      </c>
      <c r="B309" s="100">
        <v>11</v>
      </c>
      <c r="C309" s="101" t="s">
        <v>531</v>
      </c>
      <c r="D309" s="41" t="s">
        <v>948</v>
      </c>
      <c r="E309" s="102" t="s">
        <v>902</v>
      </c>
      <c r="F309" s="103">
        <v>30</v>
      </c>
      <c r="G309" s="45">
        <f t="shared" si="28"/>
        <v>540</v>
      </c>
      <c r="H309" s="46">
        <f t="shared" si="29"/>
        <v>378</v>
      </c>
    </row>
    <row r="310" spans="1:8" ht="12.75">
      <c r="A310" s="96" t="s">
        <v>901</v>
      </c>
      <c r="B310" s="54">
        <v>12</v>
      </c>
      <c r="C310" s="99" t="s">
        <v>532</v>
      </c>
      <c r="D310" s="41" t="s">
        <v>949</v>
      </c>
      <c r="E310" s="43" t="s">
        <v>533</v>
      </c>
      <c r="F310" s="97">
        <v>94</v>
      </c>
      <c r="G310" s="45">
        <f aca="true" t="shared" si="30" ref="G310:G340">F310*$G$10</f>
        <v>1692</v>
      </c>
      <c r="H310" s="46">
        <f aca="true" t="shared" si="31" ref="H310:H340">G310*(100-$G$11)/100</f>
        <v>1184.4</v>
      </c>
    </row>
    <row r="311" spans="1:8" ht="12.75">
      <c r="A311" s="96" t="s">
        <v>901</v>
      </c>
      <c r="B311" s="54">
        <v>13</v>
      </c>
      <c r="C311" s="42" t="s">
        <v>294</v>
      </c>
      <c r="D311" s="41" t="s">
        <v>924</v>
      </c>
      <c r="E311" s="47" t="s">
        <v>534</v>
      </c>
      <c r="F311" s="97">
        <v>21</v>
      </c>
      <c r="G311" s="45">
        <f t="shared" si="30"/>
        <v>378</v>
      </c>
      <c r="H311" s="46">
        <f t="shared" si="31"/>
        <v>264.6</v>
      </c>
    </row>
    <row r="312" spans="1:8" ht="12.75">
      <c r="A312" s="96" t="s">
        <v>901</v>
      </c>
      <c r="B312" s="54">
        <v>14</v>
      </c>
      <c r="C312" s="99" t="s">
        <v>53</v>
      </c>
      <c r="D312" s="41" t="s">
        <v>951</v>
      </c>
      <c r="E312" s="43" t="s">
        <v>535</v>
      </c>
      <c r="F312" s="97">
        <v>16</v>
      </c>
      <c r="G312" s="45">
        <f t="shared" si="30"/>
        <v>288</v>
      </c>
      <c r="H312" s="46">
        <f t="shared" si="31"/>
        <v>201.6</v>
      </c>
    </row>
    <row r="313" spans="1:8" ht="12.75">
      <c r="A313" s="96" t="s">
        <v>901</v>
      </c>
      <c r="B313" s="54">
        <v>15</v>
      </c>
      <c r="C313" s="42" t="s">
        <v>33</v>
      </c>
      <c r="D313" s="41" t="s">
        <v>940</v>
      </c>
      <c r="E313" s="43" t="s">
        <v>536</v>
      </c>
      <c r="F313" s="97">
        <v>110</v>
      </c>
      <c r="G313" s="45">
        <f t="shared" si="30"/>
        <v>1980</v>
      </c>
      <c r="H313" s="46">
        <f t="shared" si="31"/>
        <v>1386</v>
      </c>
    </row>
    <row r="314" spans="1:8" ht="12.75">
      <c r="A314" s="96" t="s">
        <v>901</v>
      </c>
      <c r="B314" s="54">
        <v>16</v>
      </c>
      <c r="C314" s="42" t="s">
        <v>214</v>
      </c>
      <c r="D314" s="104" t="s">
        <v>950</v>
      </c>
      <c r="E314" s="43" t="s">
        <v>537</v>
      </c>
      <c r="F314" s="97">
        <v>26</v>
      </c>
      <c r="G314" s="45">
        <f t="shared" si="30"/>
        <v>468</v>
      </c>
      <c r="H314" s="46">
        <f t="shared" si="31"/>
        <v>327.6</v>
      </c>
    </row>
    <row r="315" spans="1:8" ht="12.75">
      <c r="A315" s="96" t="s">
        <v>901</v>
      </c>
      <c r="B315" s="105">
        <v>17</v>
      </c>
      <c r="C315" s="42" t="s">
        <v>58</v>
      </c>
      <c r="D315" s="41" t="s">
        <v>952</v>
      </c>
      <c r="E315" s="43" t="s">
        <v>538</v>
      </c>
      <c r="F315" s="97">
        <v>105</v>
      </c>
      <c r="G315" s="45">
        <f t="shared" si="30"/>
        <v>1890</v>
      </c>
      <c r="H315" s="46">
        <f t="shared" si="31"/>
        <v>1323</v>
      </c>
    </row>
    <row r="316" spans="1:8" ht="12.75">
      <c r="A316" s="96" t="s">
        <v>901</v>
      </c>
      <c r="B316" s="54">
        <v>18</v>
      </c>
      <c r="C316" s="42" t="s">
        <v>884</v>
      </c>
      <c r="D316" s="41" t="s">
        <v>925</v>
      </c>
      <c r="E316" s="43" t="s">
        <v>539</v>
      </c>
      <c r="F316" s="97">
        <v>179</v>
      </c>
      <c r="G316" s="45">
        <f t="shared" si="30"/>
        <v>3222</v>
      </c>
      <c r="H316" s="46">
        <f t="shared" si="31"/>
        <v>2255.4</v>
      </c>
    </row>
    <row r="317" spans="1:8" ht="12.75">
      <c r="A317" s="96" t="s">
        <v>901</v>
      </c>
      <c r="B317" s="54">
        <v>19</v>
      </c>
      <c r="C317" s="42" t="s">
        <v>540</v>
      </c>
      <c r="D317" s="41" t="s">
        <v>933</v>
      </c>
      <c r="E317" s="43" t="s">
        <v>541</v>
      </c>
      <c r="F317" s="97">
        <v>124</v>
      </c>
      <c r="G317" s="45">
        <f t="shared" si="30"/>
        <v>2232</v>
      </c>
      <c r="H317" s="46">
        <f t="shared" si="31"/>
        <v>1562.4</v>
      </c>
    </row>
    <row r="318" spans="1:8" ht="12.75">
      <c r="A318" s="96" t="s">
        <v>901</v>
      </c>
      <c r="B318" s="54">
        <v>20</v>
      </c>
      <c r="C318" s="42" t="s">
        <v>542</v>
      </c>
      <c r="D318" s="41" t="s">
        <v>941</v>
      </c>
      <c r="E318" s="43" t="s">
        <v>543</v>
      </c>
      <c r="F318" s="97">
        <v>78</v>
      </c>
      <c r="G318" s="45">
        <f t="shared" si="30"/>
        <v>1404</v>
      </c>
      <c r="H318" s="46">
        <f t="shared" si="31"/>
        <v>982.8</v>
      </c>
    </row>
    <row r="319" spans="1:8" ht="12.75">
      <c r="A319" s="96" t="s">
        <v>901</v>
      </c>
      <c r="B319" s="54">
        <v>21</v>
      </c>
      <c r="C319" s="42" t="s">
        <v>885</v>
      </c>
      <c r="D319" s="41" t="s">
        <v>927</v>
      </c>
      <c r="E319" s="43" t="s">
        <v>544</v>
      </c>
      <c r="F319" s="97">
        <v>167</v>
      </c>
      <c r="G319" s="45">
        <f t="shared" si="30"/>
        <v>3006</v>
      </c>
      <c r="H319" s="46">
        <f t="shared" si="31"/>
        <v>2104.2</v>
      </c>
    </row>
    <row r="320" spans="1:8" ht="12.75">
      <c r="A320" s="96" t="s">
        <v>901</v>
      </c>
      <c r="B320" s="54">
        <v>22</v>
      </c>
      <c r="C320" s="42" t="s">
        <v>545</v>
      </c>
      <c r="D320" s="41" t="s">
        <v>936</v>
      </c>
      <c r="E320" s="43" t="s">
        <v>546</v>
      </c>
      <c r="F320" s="97">
        <v>112</v>
      </c>
      <c r="G320" s="45">
        <f t="shared" si="30"/>
        <v>2016</v>
      </c>
      <c r="H320" s="46">
        <f t="shared" si="31"/>
        <v>1411.2</v>
      </c>
    </row>
    <row r="321" spans="1:8" ht="12.75">
      <c r="A321" s="96" t="s">
        <v>901</v>
      </c>
      <c r="B321" s="54">
        <v>23</v>
      </c>
      <c r="C321" s="42" t="s">
        <v>547</v>
      </c>
      <c r="D321" s="41" t="s">
        <v>945</v>
      </c>
      <c r="E321" s="43" t="s">
        <v>548</v>
      </c>
      <c r="F321" s="97">
        <v>72</v>
      </c>
      <c r="G321" s="45">
        <f t="shared" si="30"/>
        <v>1296</v>
      </c>
      <c r="H321" s="46">
        <f t="shared" si="31"/>
        <v>907.2</v>
      </c>
    </row>
    <row r="322" spans="1:8" ht="12.75">
      <c r="A322" s="96" t="s">
        <v>901</v>
      </c>
      <c r="B322" s="54">
        <v>24</v>
      </c>
      <c r="C322" s="42" t="s">
        <v>886</v>
      </c>
      <c r="D322" s="41" t="s">
        <v>930</v>
      </c>
      <c r="E322" s="43" t="s">
        <v>549</v>
      </c>
      <c r="F322" s="97">
        <v>162</v>
      </c>
      <c r="G322" s="45">
        <f t="shared" si="30"/>
        <v>2916</v>
      </c>
      <c r="H322" s="46">
        <f t="shared" si="31"/>
        <v>2041.2</v>
      </c>
    </row>
    <row r="323" spans="1:8" ht="12.75">
      <c r="A323" s="96" t="s">
        <v>901</v>
      </c>
      <c r="B323" s="54">
        <v>25</v>
      </c>
      <c r="C323" s="42" t="s">
        <v>550</v>
      </c>
      <c r="D323" s="41" t="s">
        <v>938</v>
      </c>
      <c r="E323" s="43" t="s">
        <v>551</v>
      </c>
      <c r="F323" s="97">
        <v>104</v>
      </c>
      <c r="G323" s="45">
        <f t="shared" si="30"/>
        <v>1872</v>
      </c>
      <c r="H323" s="46">
        <f t="shared" si="31"/>
        <v>1310.4</v>
      </c>
    </row>
    <row r="324" spans="1:8" ht="12.75">
      <c r="A324" s="96" t="s">
        <v>901</v>
      </c>
      <c r="B324" s="54">
        <v>26</v>
      </c>
      <c r="C324" s="42" t="s">
        <v>552</v>
      </c>
      <c r="D324" s="41" t="s">
        <v>946</v>
      </c>
      <c r="E324" s="43" t="s">
        <v>553</v>
      </c>
      <c r="F324" s="97">
        <v>64</v>
      </c>
      <c r="G324" s="45">
        <f t="shared" si="30"/>
        <v>1152</v>
      </c>
      <c r="H324" s="46">
        <f t="shared" si="31"/>
        <v>806.4</v>
      </c>
    </row>
    <row r="325" spans="1:8" ht="12.75">
      <c r="A325" s="96" t="s">
        <v>901</v>
      </c>
      <c r="B325" s="54">
        <v>27</v>
      </c>
      <c r="C325" s="42" t="s">
        <v>887</v>
      </c>
      <c r="D325" s="41" t="s">
        <v>926</v>
      </c>
      <c r="E325" s="43" t="s">
        <v>554</v>
      </c>
      <c r="F325" s="97">
        <v>211</v>
      </c>
      <c r="G325" s="45">
        <f t="shared" si="30"/>
        <v>3798</v>
      </c>
      <c r="H325" s="46">
        <f t="shared" si="31"/>
        <v>2658.6</v>
      </c>
    </row>
    <row r="326" spans="1:8" ht="12.75">
      <c r="A326" s="96" t="s">
        <v>901</v>
      </c>
      <c r="B326" s="54">
        <v>28</v>
      </c>
      <c r="C326" s="42" t="s">
        <v>540</v>
      </c>
      <c r="D326" s="41" t="s">
        <v>935</v>
      </c>
      <c r="E326" s="43" t="s">
        <v>541</v>
      </c>
      <c r="F326" s="97">
        <v>124</v>
      </c>
      <c r="G326" s="45">
        <f t="shared" si="30"/>
        <v>2232</v>
      </c>
      <c r="H326" s="46">
        <f t="shared" si="31"/>
        <v>1562.4</v>
      </c>
    </row>
    <row r="327" spans="1:8" ht="12.75">
      <c r="A327" s="96" t="s">
        <v>901</v>
      </c>
      <c r="B327" s="54">
        <v>29</v>
      </c>
      <c r="C327" s="42" t="s">
        <v>542</v>
      </c>
      <c r="D327" s="41" t="s">
        <v>943</v>
      </c>
      <c r="E327" s="43" t="s">
        <v>543</v>
      </c>
      <c r="F327" s="97">
        <v>78</v>
      </c>
      <c r="G327" s="45">
        <f t="shared" si="30"/>
        <v>1404</v>
      </c>
      <c r="H327" s="46">
        <f t="shared" si="31"/>
        <v>982.8</v>
      </c>
    </row>
    <row r="328" spans="1:8" ht="12.75">
      <c r="A328" s="96" t="s">
        <v>901</v>
      </c>
      <c r="B328" s="54">
        <v>30</v>
      </c>
      <c r="C328" s="42" t="s">
        <v>888</v>
      </c>
      <c r="D328" s="41" t="s">
        <v>928</v>
      </c>
      <c r="E328" s="43" t="s">
        <v>555</v>
      </c>
      <c r="F328" s="97">
        <v>202</v>
      </c>
      <c r="G328" s="45">
        <f t="shared" si="30"/>
        <v>3636</v>
      </c>
      <c r="H328" s="46">
        <f t="shared" si="31"/>
        <v>2545.2</v>
      </c>
    </row>
    <row r="329" spans="1:8" ht="12.75">
      <c r="A329" s="96" t="s">
        <v>901</v>
      </c>
      <c r="B329" s="54">
        <v>31</v>
      </c>
      <c r="C329" s="42" t="s">
        <v>545</v>
      </c>
      <c r="D329" s="41" t="s">
        <v>937</v>
      </c>
      <c r="E329" s="43" t="s">
        <v>546</v>
      </c>
      <c r="F329" s="97">
        <v>112</v>
      </c>
      <c r="G329" s="45">
        <f t="shared" si="30"/>
        <v>2016</v>
      </c>
      <c r="H329" s="46">
        <f t="shared" si="31"/>
        <v>1411.2</v>
      </c>
    </row>
    <row r="330" spans="1:8" ht="12.75">
      <c r="A330" s="96" t="s">
        <v>901</v>
      </c>
      <c r="B330" s="54">
        <v>32</v>
      </c>
      <c r="C330" s="42" t="s">
        <v>547</v>
      </c>
      <c r="D330" s="41" t="s">
        <v>944</v>
      </c>
      <c r="E330" s="43" t="s">
        <v>548</v>
      </c>
      <c r="F330" s="97">
        <v>72</v>
      </c>
      <c r="G330" s="45">
        <f t="shared" si="30"/>
        <v>1296</v>
      </c>
      <c r="H330" s="46">
        <f t="shared" si="31"/>
        <v>907.2</v>
      </c>
    </row>
    <row r="331" spans="1:8" ht="12.75">
      <c r="A331" s="96" t="s">
        <v>901</v>
      </c>
      <c r="B331" s="54">
        <v>33</v>
      </c>
      <c r="C331" s="42" t="s">
        <v>889</v>
      </c>
      <c r="D331" s="41" t="s">
        <v>931</v>
      </c>
      <c r="E331" s="43" t="s">
        <v>556</v>
      </c>
      <c r="F331" s="97">
        <v>192</v>
      </c>
      <c r="G331" s="45">
        <f t="shared" si="30"/>
        <v>3456</v>
      </c>
      <c r="H331" s="46">
        <f t="shared" si="31"/>
        <v>2419.2</v>
      </c>
    </row>
    <row r="332" spans="1:8" ht="12.75">
      <c r="A332" s="96" t="s">
        <v>901</v>
      </c>
      <c r="B332" s="54">
        <v>34</v>
      </c>
      <c r="C332" s="42" t="s">
        <v>550</v>
      </c>
      <c r="D332" s="41" t="s">
        <v>939</v>
      </c>
      <c r="E332" s="43" t="s">
        <v>551</v>
      </c>
      <c r="F332" s="97">
        <v>104</v>
      </c>
      <c r="G332" s="45">
        <f t="shared" si="30"/>
        <v>1872</v>
      </c>
      <c r="H332" s="46">
        <f t="shared" si="31"/>
        <v>1310.4</v>
      </c>
    </row>
    <row r="333" spans="1:8" ht="12.75">
      <c r="A333" s="96" t="s">
        <v>901</v>
      </c>
      <c r="B333" s="54">
        <v>35</v>
      </c>
      <c r="C333" s="42" t="s">
        <v>552</v>
      </c>
      <c r="D333" s="41" t="s">
        <v>947</v>
      </c>
      <c r="E333" s="43" t="s">
        <v>553</v>
      </c>
      <c r="F333" s="97">
        <v>64</v>
      </c>
      <c r="G333" s="45">
        <f t="shared" si="30"/>
        <v>1152</v>
      </c>
      <c r="H333" s="46">
        <f t="shared" si="31"/>
        <v>806.4</v>
      </c>
    </row>
    <row r="334" spans="1:8" ht="12.75">
      <c r="A334" s="96" t="s">
        <v>901</v>
      </c>
      <c r="B334" s="54">
        <v>36</v>
      </c>
      <c r="C334" s="42" t="s">
        <v>119</v>
      </c>
      <c r="D334" s="41" t="s">
        <v>932</v>
      </c>
      <c r="E334" s="43" t="s">
        <v>557</v>
      </c>
      <c r="F334" s="97">
        <v>620</v>
      </c>
      <c r="G334" s="45">
        <f t="shared" si="30"/>
        <v>11160</v>
      </c>
      <c r="H334" s="46">
        <f t="shared" si="31"/>
        <v>7812</v>
      </c>
    </row>
    <row r="335" spans="1:8" ht="12.75">
      <c r="A335" s="96" t="s">
        <v>901</v>
      </c>
      <c r="B335" s="54">
        <v>37</v>
      </c>
      <c r="C335" s="42" t="s">
        <v>558</v>
      </c>
      <c r="D335" s="41" t="s">
        <v>934</v>
      </c>
      <c r="E335" s="43" t="s">
        <v>559</v>
      </c>
      <c r="F335" s="97">
        <v>129</v>
      </c>
      <c r="G335" s="45">
        <f t="shared" si="30"/>
        <v>2322</v>
      </c>
      <c r="H335" s="46">
        <f t="shared" si="31"/>
        <v>1625.4</v>
      </c>
    </row>
    <row r="336" spans="1:8" ht="12.75">
      <c r="A336" s="96" t="s">
        <v>901</v>
      </c>
      <c r="B336" s="54">
        <v>38</v>
      </c>
      <c r="C336" s="42" t="s">
        <v>560</v>
      </c>
      <c r="D336" s="41" t="s">
        <v>942</v>
      </c>
      <c r="E336" s="43" t="s">
        <v>561</v>
      </c>
      <c r="F336" s="97">
        <v>81</v>
      </c>
      <c r="G336" s="45">
        <f t="shared" si="30"/>
        <v>1458</v>
      </c>
      <c r="H336" s="46">
        <f t="shared" si="31"/>
        <v>1020.6</v>
      </c>
    </row>
    <row r="337" spans="1:8" ht="12.75">
      <c r="A337" s="96" t="s">
        <v>901</v>
      </c>
      <c r="B337" s="54">
        <v>39</v>
      </c>
      <c r="C337" s="42" t="s">
        <v>903</v>
      </c>
      <c r="D337" s="41" t="s">
        <v>929</v>
      </c>
      <c r="E337" s="47" t="s">
        <v>562</v>
      </c>
      <c r="F337" s="54">
        <f>272*0.9</f>
        <v>244.8</v>
      </c>
      <c r="G337" s="45">
        <f t="shared" si="30"/>
        <v>4406.400000000001</v>
      </c>
      <c r="H337" s="46">
        <f t="shared" si="31"/>
        <v>3084.4800000000005</v>
      </c>
    </row>
    <row r="338" spans="1:8" ht="12.75">
      <c r="A338" s="96" t="s">
        <v>901</v>
      </c>
      <c r="B338" s="54">
        <v>40</v>
      </c>
      <c r="C338" s="42" t="s">
        <v>903</v>
      </c>
      <c r="D338" s="41" t="s">
        <v>563</v>
      </c>
      <c r="E338" s="47" t="s">
        <v>562</v>
      </c>
      <c r="F338" s="54">
        <f>306*0.9</f>
        <v>275.40000000000003</v>
      </c>
      <c r="G338" s="45">
        <f t="shared" si="30"/>
        <v>4957.200000000001</v>
      </c>
      <c r="H338" s="46">
        <f t="shared" si="31"/>
        <v>3470.0400000000004</v>
      </c>
    </row>
    <row r="339" spans="1:8" ht="12.75">
      <c r="A339" s="96" t="s">
        <v>901</v>
      </c>
      <c r="B339" s="54">
        <v>41</v>
      </c>
      <c r="C339" s="42" t="s">
        <v>904</v>
      </c>
      <c r="D339" s="41" t="s">
        <v>564</v>
      </c>
      <c r="E339" s="47" t="s">
        <v>565</v>
      </c>
      <c r="F339" s="54">
        <f>309*0.9</f>
        <v>278.1</v>
      </c>
      <c r="G339" s="45">
        <f t="shared" si="30"/>
        <v>5005.8</v>
      </c>
      <c r="H339" s="46">
        <f t="shared" si="31"/>
        <v>3504.06</v>
      </c>
    </row>
    <row r="340" spans="1:8" ht="12.75">
      <c r="A340" s="96" t="s">
        <v>901</v>
      </c>
      <c r="B340" s="54">
        <v>42</v>
      </c>
      <c r="C340" s="42" t="s">
        <v>904</v>
      </c>
      <c r="D340" s="41" t="s">
        <v>566</v>
      </c>
      <c r="E340" s="47" t="s">
        <v>565</v>
      </c>
      <c r="F340" s="54">
        <f>346*0.9</f>
        <v>311.40000000000003</v>
      </c>
      <c r="G340" s="45">
        <f t="shared" si="30"/>
        <v>5605.200000000001</v>
      </c>
      <c r="H340" s="46">
        <f t="shared" si="31"/>
        <v>3923.640000000001</v>
      </c>
    </row>
    <row r="341" spans="1:9" ht="12.75">
      <c r="A341" s="96" t="s">
        <v>901</v>
      </c>
      <c r="B341" s="54">
        <v>43</v>
      </c>
      <c r="C341" s="42" t="s">
        <v>155</v>
      </c>
      <c r="D341" s="41" t="s">
        <v>156</v>
      </c>
      <c r="E341" s="47" t="s">
        <v>157</v>
      </c>
      <c r="F341" s="54">
        <v>69</v>
      </c>
      <c r="G341" s="45">
        <f>F341*$G$9</f>
        <v>1242</v>
      </c>
      <c r="H341" s="46">
        <f>G341*0.75</f>
        <v>931.5</v>
      </c>
      <c r="I341" s="98"/>
    </row>
    <row r="342" spans="1:9" ht="12.75">
      <c r="A342" s="96" t="s">
        <v>901</v>
      </c>
      <c r="B342" s="54">
        <v>44</v>
      </c>
      <c r="C342" s="42" t="s">
        <v>158</v>
      </c>
      <c r="D342" s="41" t="s">
        <v>159</v>
      </c>
      <c r="E342" s="47" t="s">
        <v>160</v>
      </c>
      <c r="F342" s="54">
        <v>78</v>
      </c>
      <c r="G342" s="45">
        <f>F342*$G$9</f>
        <v>1404</v>
      </c>
      <c r="H342" s="46">
        <f>G342*0.75</f>
        <v>1053</v>
      </c>
      <c r="I342" s="98"/>
    </row>
    <row r="343" spans="1:8" ht="12.75">
      <c r="A343" s="96" t="s">
        <v>901</v>
      </c>
      <c r="B343" s="54">
        <v>45</v>
      </c>
      <c r="C343" s="42" t="s">
        <v>567</v>
      </c>
      <c r="D343" s="41" t="s">
        <v>568</v>
      </c>
      <c r="E343" s="47"/>
      <c r="F343" s="54">
        <v>89</v>
      </c>
      <c r="G343" s="45">
        <f>F343*$G$10</f>
        <v>1602</v>
      </c>
      <c r="H343" s="46">
        <f>G343*0.75</f>
        <v>1201.5</v>
      </c>
    </row>
    <row r="344" spans="1:8" ht="12.75">
      <c r="A344" s="96" t="s">
        <v>901</v>
      </c>
      <c r="B344" s="66"/>
      <c r="C344" s="64" t="s">
        <v>569</v>
      </c>
      <c r="D344" s="67"/>
      <c r="E344" s="69"/>
      <c r="F344" s="74"/>
      <c r="G344" s="75"/>
      <c r="H344" s="75"/>
    </row>
    <row r="345" spans="1:7" ht="15">
      <c r="A345" s="96" t="s">
        <v>901</v>
      </c>
      <c r="C345" s="106" t="s">
        <v>570</v>
      </c>
      <c r="G345" s="14"/>
    </row>
    <row r="346" spans="1:7" ht="15">
      <c r="A346" s="96" t="s">
        <v>901</v>
      </c>
      <c r="C346" s="106" t="s">
        <v>571</v>
      </c>
      <c r="G346" s="14"/>
    </row>
    <row r="347" spans="1:7" ht="15">
      <c r="A347" s="96" t="s">
        <v>901</v>
      </c>
      <c r="C347" s="106" t="s">
        <v>572</v>
      </c>
      <c r="G347" s="14"/>
    </row>
    <row r="348" spans="1:8" ht="12.75">
      <c r="A348" s="64" t="s">
        <v>905</v>
      </c>
      <c r="B348" s="54">
        <v>1</v>
      </c>
      <c r="C348" s="42" t="s">
        <v>13</v>
      </c>
      <c r="D348" s="41" t="s">
        <v>573</v>
      </c>
      <c r="E348" s="43" t="s">
        <v>574</v>
      </c>
      <c r="F348" s="44">
        <v>541</v>
      </c>
      <c r="G348" s="45">
        <f aca="true" t="shared" si="32" ref="G348:G366">F348*$G$10</f>
        <v>9738</v>
      </c>
      <c r="H348" s="46">
        <f aca="true" t="shared" si="33" ref="H348:H366">G348*(100-$G$11)/100</f>
        <v>6816.6</v>
      </c>
    </row>
    <row r="349" spans="1:9" ht="12.75">
      <c r="A349" s="64" t="s">
        <v>905</v>
      </c>
      <c r="B349" s="50">
        <v>2</v>
      </c>
      <c r="C349" s="49" t="s">
        <v>575</v>
      </c>
      <c r="D349" s="52" t="s">
        <v>576</v>
      </c>
      <c r="E349" s="55" t="s">
        <v>577</v>
      </c>
      <c r="F349" s="88">
        <v>34</v>
      </c>
      <c r="G349" s="45">
        <f t="shared" si="32"/>
        <v>612</v>
      </c>
      <c r="H349" s="46">
        <f t="shared" si="33"/>
        <v>428.4</v>
      </c>
      <c r="I349" s="98"/>
    </row>
    <row r="350" spans="1:8" ht="12.75">
      <c r="A350" s="64" t="s">
        <v>905</v>
      </c>
      <c r="B350" s="54">
        <v>3</v>
      </c>
      <c r="C350" s="42" t="s">
        <v>8</v>
      </c>
      <c r="D350" s="110" t="s">
        <v>578</v>
      </c>
      <c r="E350" s="43" t="s">
        <v>579</v>
      </c>
      <c r="F350" s="44">
        <v>399</v>
      </c>
      <c r="G350" s="45">
        <f t="shared" si="32"/>
        <v>7182</v>
      </c>
      <c r="H350" s="46">
        <f t="shared" si="33"/>
        <v>5027.4</v>
      </c>
    </row>
    <row r="351" spans="1:8" ht="12.75">
      <c r="A351" s="64" t="s">
        <v>905</v>
      </c>
      <c r="B351" s="54">
        <v>4</v>
      </c>
      <c r="C351" s="42" t="s">
        <v>16</v>
      </c>
      <c r="D351" s="41" t="s">
        <v>580</v>
      </c>
      <c r="E351" s="43" t="s">
        <v>581</v>
      </c>
      <c r="F351" s="44">
        <v>257</v>
      </c>
      <c r="G351" s="45">
        <f t="shared" si="32"/>
        <v>4626</v>
      </c>
      <c r="H351" s="46">
        <f t="shared" si="33"/>
        <v>3238.2</v>
      </c>
    </row>
    <row r="352" spans="1:8" ht="12.75">
      <c r="A352" s="64" t="s">
        <v>905</v>
      </c>
      <c r="B352" s="54">
        <v>5</v>
      </c>
      <c r="C352" s="42" t="s">
        <v>16</v>
      </c>
      <c r="D352" s="41" t="s">
        <v>582</v>
      </c>
      <c r="E352" s="43" t="s">
        <v>583</v>
      </c>
      <c r="F352" s="44">
        <v>229</v>
      </c>
      <c r="G352" s="45">
        <f t="shared" si="32"/>
        <v>4122</v>
      </c>
      <c r="H352" s="46">
        <f t="shared" si="33"/>
        <v>2885.4</v>
      </c>
    </row>
    <row r="353" spans="1:8" ht="12.75">
      <c r="A353" s="64" t="s">
        <v>905</v>
      </c>
      <c r="B353" s="54">
        <v>6</v>
      </c>
      <c r="C353" s="42" t="s">
        <v>16</v>
      </c>
      <c r="D353" s="41" t="s">
        <v>584</v>
      </c>
      <c r="E353" s="43" t="s">
        <v>585</v>
      </c>
      <c r="F353" s="44">
        <v>165</v>
      </c>
      <c r="G353" s="45">
        <f t="shared" si="32"/>
        <v>2970</v>
      </c>
      <c r="H353" s="46">
        <f t="shared" si="33"/>
        <v>2079</v>
      </c>
    </row>
    <row r="354" spans="1:8" ht="12.75">
      <c r="A354" s="64" t="s">
        <v>905</v>
      </c>
      <c r="B354" s="50">
        <v>7</v>
      </c>
      <c r="C354" s="49" t="s">
        <v>21</v>
      </c>
      <c r="D354" s="52" t="s">
        <v>586</v>
      </c>
      <c r="E354" s="55" t="s">
        <v>587</v>
      </c>
      <c r="F354" s="88">
        <v>235</v>
      </c>
      <c r="G354" s="45">
        <f t="shared" si="32"/>
        <v>4230</v>
      </c>
      <c r="H354" s="46">
        <f t="shared" si="33"/>
        <v>2961</v>
      </c>
    </row>
    <row r="355" spans="1:8" ht="12.75">
      <c r="A355" s="64" t="s">
        <v>905</v>
      </c>
      <c r="B355" s="50">
        <v>8</v>
      </c>
      <c r="C355" s="49" t="s">
        <v>24</v>
      </c>
      <c r="D355" s="91" t="s">
        <v>588</v>
      </c>
      <c r="E355" s="53" t="s">
        <v>589</v>
      </c>
      <c r="F355" s="88">
        <v>217</v>
      </c>
      <c r="G355" s="45">
        <f t="shared" si="32"/>
        <v>3906</v>
      </c>
      <c r="H355" s="46">
        <f t="shared" si="33"/>
        <v>2734.2</v>
      </c>
    </row>
    <row r="356" spans="1:8" ht="12.75">
      <c r="A356" s="64" t="s">
        <v>905</v>
      </c>
      <c r="B356" s="54">
        <v>9</v>
      </c>
      <c r="C356" s="42" t="s">
        <v>324</v>
      </c>
      <c r="D356" s="77" t="s">
        <v>590</v>
      </c>
      <c r="E356" s="47" t="s">
        <v>591</v>
      </c>
      <c r="F356" s="44">
        <v>106</v>
      </c>
      <c r="G356" s="45">
        <f t="shared" si="32"/>
        <v>1908</v>
      </c>
      <c r="H356" s="46">
        <f t="shared" si="33"/>
        <v>1335.6</v>
      </c>
    </row>
    <row r="357" spans="1:8" ht="12.75">
      <c r="A357" s="64" t="s">
        <v>905</v>
      </c>
      <c r="B357" s="54">
        <v>10</v>
      </c>
      <c r="C357" s="42" t="s">
        <v>592</v>
      </c>
      <c r="D357" s="77" t="s">
        <v>593</v>
      </c>
      <c r="E357" s="47" t="s">
        <v>594</v>
      </c>
      <c r="F357" s="44">
        <v>284</v>
      </c>
      <c r="G357" s="45">
        <f t="shared" si="32"/>
        <v>5112</v>
      </c>
      <c r="H357" s="46">
        <f t="shared" si="33"/>
        <v>3578.4</v>
      </c>
    </row>
    <row r="358" spans="1:8" ht="12.75">
      <c r="A358" s="64" t="s">
        <v>905</v>
      </c>
      <c r="B358" s="50">
        <v>11</v>
      </c>
      <c r="C358" s="49" t="s">
        <v>24</v>
      </c>
      <c r="D358" s="91" t="s">
        <v>595</v>
      </c>
      <c r="E358" s="53" t="s">
        <v>589</v>
      </c>
      <c r="F358" s="88">
        <v>97</v>
      </c>
      <c r="G358" s="45">
        <f t="shared" si="32"/>
        <v>1746</v>
      </c>
      <c r="H358" s="46">
        <f t="shared" si="33"/>
        <v>1222.2</v>
      </c>
    </row>
    <row r="359" spans="1:8" ht="12.75">
      <c r="A359" s="64" t="s">
        <v>905</v>
      </c>
      <c r="B359" s="92">
        <v>12</v>
      </c>
      <c r="C359" s="49" t="s">
        <v>41</v>
      </c>
      <c r="D359" s="91" t="s">
        <v>596</v>
      </c>
      <c r="E359" s="53" t="s">
        <v>597</v>
      </c>
      <c r="F359" s="88">
        <v>151</v>
      </c>
      <c r="G359" s="45">
        <f t="shared" si="32"/>
        <v>2718</v>
      </c>
      <c r="H359" s="46">
        <f t="shared" si="33"/>
        <v>1902.6</v>
      </c>
    </row>
    <row r="360" spans="1:8" ht="12.75">
      <c r="A360" s="64" t="s">
        <v>905</v>
      </c>
      <c r="B360" s="50">
        <v>13</v>
      </c>
      <c r="C360" s="49" t="s">
        <v>598</v>
      </c>
      <c r="D360" s="91" t="s">
        <v>599</v>
      </c>
      <c r="E360" s="53" t="s">
        <v>600</v>
      </c>
      <c r="F360" s="88">
        <v>119</v>
      </c>
      <c r="G360" s="45">
        <f t="shared" si="32"/>
        <v>2142</v>
      </c>
      <c r="H360" s="46">
        <f t="shared" si="33"/>
        <v>1499.4</v>
      </c>
    </row>
    <row r="361" spans="1:8" ht="12.75">
      <c r="A361" s="64" t="s">
        <v>905</v>
      </c>
      <c r="B361" s="50">
        <v>14</v>
      </c>
      <c r="C361" s="49" t="s">
        <v>598</v>
      </c>
      <c r="D361" s="91" t="s">
        <v>601</v>
      </c>
      <c r="E361" s="53" t="s">
        <v>602</v>
      </c>
      <c r="F361" s="88">
        <v>159</v>
      </c>
      <c r="G361" s="45">
        <f t="shared" si="32"/>
        <v>2862</v>
      </c>
      <c r="H361" s="46">
        <f t="shared" si="33"/>
        <v>2003.4</v>
      </c>
    </row>
    <row r="362" spans="1:8" ht="12.75">
      <c r="A362" s="64" t="s">
        <v>905</v>
      </c>
      <c r="B362" s="50">
        <v>15</v>
      </c>
      <c r="C362" s="49" t="s">
        <v>33</v>
      </c>
      <c r="D362" s="91" t="s">
        <v>603</v>
      </c>
      <c r="E362" s="53" t="s">
        <v>604</v>
      </c>
      <c r="F362" s="88">
        <v>132</v>
      </c>
      <c r="G362" s="45">
        <f t="shared" si="32"/>
        <v>2376</v>
      </c>
      <c r="H362" s="46">
        <f t="shared" si="33"/>
        <v>1663.2</v>
      </c>
    </row>
    <row r="363" spans="1:8" ht="12.75">
      <c r="A363" s="64" t="s">
        <v>905</v>
      </c>
      <c r="B363" s="54">
        <v>16</v>
      </c>
      <c r="C363" s="42" t="s">
        <v>214</v>
      </c>
      <c r="D363" s="41" t="s">
        <v>605</v>
      </c>
      <c r="E363" s="47" t="s">
        <v>606</v>
      </c>
      <c r="F363" s="44">
        <v>25</v>
      </c>
      <c r="G363" s="45">
        <f t="shared" si="32"/>
        <v>450</v>
      </c>
      <c r="H363" s="46">
        <f t="shared" si="33"/>
        <v>315</v>
      </c>
    </row>
    <row r="364" spans="1:8" ht="12.75">
      <c r="A364" s="64" t="s">
        <v>905</v>
      </c>
      <c r="B364" s="54">
        <v>17</v>
      </c>
      <c r="C364" s="42" t="s">
        <v>607</v>
      </c>
      <c r="D364" s="41" t="s">
        <v>608</v>
      </c>
      <c r="E364" s="47" t="s">
        <v>609</v>
      </c>
      <c r="F364" s="44">
        <v>27</v>
      </c>
      <c r="G364" s="45">
        <f t="shared" si="32"/>
        <v>486</v>
      </c>
      <c r="H364" s="46">
        <f t="shared" si="33"/>
        <v>340.2</v>
      </c>
    </row>
    <row r="365" spans="1:8" ht="12.75">
      <c r="A365" s="64" t="s">
        <v>905</v>
      </c>
      <c r="B365" s="54">
        <v>18</v>
      </c>
      <c r="C365" s="42" t="s">
        <v>610</v>
      </c>
      <c r="D365" s="41" t="s">
        <v>611</v>
      </c>
      <c r="E365" s="47" t="s">
        <v>612</v>
      </c>
      <c r="F365" s="44">
        <v>121</v>
      </c>
      <c r="G365" s="45">
        <f t="shared" si="32"/>
        <v>2178</v>
      </c>
      <c r="H365" s="46">
        <f t="shared" si="33"/>
        <v>1524.6</v>
      </c>
    </row>
    <row r="366" spans="1:8" ht="12.75">
      <c r="A366" s="64" t="s">
        <v>905</v>
      </c>
      <c r="B366" s="54">
        <v>19</v>
      </c>
      <c r="C366" s="49" t="s">
        <v>58</v>
      </c>
      <c r="D366" s="77" t="s">
        <v>613</v>
      </c>
      <c r="E366" s="47" t="s">
        <v>614</v>
      </c>
      <c r="F366" s="44">
        <v>110</v>
      </c>
      <c r="G366" s="45">
        <f t="shared" si="32"/>
        <v>1980</v>
      </c>
      <c r="H366" s="46">
        <f t="shared" si="33"/>
        <v>1386</v>
      </c>
    </row>
    <row r="367" spans="1:8" ht="12.75">
      <c r="A367" s="64" t="s">
        <v>905</v>
      </c>
      <c r="B367" s="54">
        <v>21</v>
      </c>
      <c r="C367" s="111" t="s">
        <v>615</v>
      </c>
      <c r="D367" s="112" t="s">
        <v>616</v>
      </c>
      <c r="E367" s="113" t="s">
        <v>617</v>
      </c>
      <c r="F367" s="65">
        <v>204</v>
      </c>
      <c r="G367" s="45">
        <f aca="true" t="shared" si="34" ref="G367:G398">F367*$G$10</f>
        <v>3672</v>
      </c>
      <c r="H367" s="114">
        <f aca="true" t="shared" si="35" ref="H367:H398">G367*(100-$G$11)/100</f>
        <v>2570.4</v>
      </c>
    </row>
    <row r="368" spans="1:8" ht="12.75">
      <c r="A368" s="64" t="s">
        <v>905</v>
      </c>
      <c r="B368" s="54">
        <v>22</v>
      </c>
      <c r="C368" s="95" t="s">
        <v>618</v>
      </c>
      <c r="D368" s="41" t="s">
        <v>619</v>
      </c>
      <c r="E368" s="94" t="s">
        <v>620</v>
      </c>
      <c r="F368" s="65">
        <v>95</v>
      </c>
      <c r="G368" s="45">
        <f t="shared" si="34"/>
        <v>1710</v>
      </c>
      <c r="H368" s="46">
        <f t="shared" si="35"/>
        <v>1197</v>
      </c>
    </row>
    <row r="369" spans="1:8" ht="12.75">
      <c r="A369" s="64" t="s">
        <v>905</v>
      </c>
      <c r="B369" s="54">
        <v>23</v>
      </c>
      <c r="C369" s="42" t="s">
        <v>621</v>
      </c>
      <c r="D369" s="41" t="s">
        <v>622</v>
      </c>
      <c r="E369" s="94" t="s">
        <v>623</v>
      </c>
      <c r="F369" s="65">
        <v>60</v>
      </c>
      <c r="G369" s="45">
        <f t="shared" si="34"/>
        <v>1080</v>
      </c>
      <c r="H369" s="46">
        <f t="shared" si="35"/>
        <v>756</v>
      </c>
    </row>
    <row r="370" spans="1:8" ht="12.75">
      <c r="A370" s="64" t="s">
        <v>905</v>
      </c>
      <c r="B370" s="54">
        <v>24</v>
      </c>
      <c r="C370" s="42" t="s">
        <v>624</v>
      </c>
      <c r="D370" s="41" t="s">
        <v>625</v>
      </c>
      <c r="E370" s="94" t="s">
        <v>626</v>
      </c>
      <c r="F370" s="65">
        <v>57</v>
      </c>
      <c r="G370" s="45">
        <f t="shared" si="34"/>
        <v>1026</v>
      </c>
      <c r="H370" s="46">
        <f t="shared" si="35"/>
        <v>718.2</v>
      </c>
    </row>
    <row r="371" spans="1:8" ht="12.75">
      <c r="A371" s="64" t="s">
        <v>905</v>
      </c>
      <c r="B371" s="54">
        <v>25</v>
      </c>
      <c r="C371" s="82" t="s">
        <v>61</v>
      </c>
      <c r="D371" s="41" t="s">
        <v>627</v>
      </c>
      <c r="E371" s="47" t="s">
        <v>628</v>
      </c>
      <c r="F371" s="65">
        <v>135</v>
      </c>
      <c r="G371" s="45">
        <f t="shared" si="34"/>
        <v>2430</v>
      </c>
      <c r="H371" s="46">
        <f t="shared" si="35"/>
        <v>1701</v>
      </c>
    </row>
    <row r="372" spans="1:8" ht="12.75">
      <c r="A372" s="64" t="s">
        <v>905</v>
      </c>
      <c r="B372" s="54">
        <v>26</v>
      </c>
      <c r="C372" s="95" t="s">
        <v>618</v>
      </c>
      <c r="D372" s="41" t="s">
        <v>629</v>
      </c>
      <c r="E372" s="47" t="s">
        <v>630</v>
      </c>
      <c r="F372" s="65">
        <v>129</v>
      </c>
      <c r="G372" s="45">
        <f t="shared" si="34"/>
        <v>2322</v>
      </c>
      <c r="H372" s="46">
        <f t="shared" si="35"/>
        <v>1625.4</v>
      </c>
    </row>
    <row r="373" spans="1:8" ht="12.75">
      <c r="A373" s="64" t="s">
        <v>905</v>
      </c>
      <c r="B373" s="54">
        <v>27</v>
      </c>
      <c r="C373" s="42" t="s">
        <v>621</v>
      </c>
      <c r="D373" s="41" t="s">
        <v>631</v>
      </c>
      <c r="E373" s="53" t="s">
        <v>561</v>
      </c>
      <c r="F373" s="65">
        <v>81</v>
      </c>
      <c r="G373" s="45">
        <f t="shared" si="34"/>
        <v>1458</v>
      </c>
      <c r="H373" s="46">
        <f t="shared" si="35"/>
        <v>1020.6</v>
      </c>
    </row>
    <row r="374" spans="1:8" ht="12.75">
      <c r="A374" s="64" t="s">
        <v>905</v>
      </c>
      <c r="B374" s="54">
        <v>28</v>
      </c>
      <c r="C374" s="95" t="s">
        <v>624</v>
      </c>
      <c r="D374" s="41" t="s">
        <v>632</v>
      </c>
      <c r="E374" s="53" t="s">
        <v>633</v>
      </c>
      <c r="F374" s="65">
        <v>47</v>
      </c>
      <c r="G374" s="45">
        <f t="shared" si="34"/>
        <v>846</v>
      </c>
      <c r="H374" s="46">
        <f t="shared" si="35"/>
        <v>592.2</v>
      </c>
    </row>
    <row r="375" spans="1:8" ht="12.75">
      <c r="A375" s="64" t="s">
        <v>905</v>
      </c>
      <c r="B375" s="54">
        <v>29</v>
      </c>
      <c r="C375" s="115" t="s">
        <v>634</v>
      </c>
      <c r="D375" s="112" t="s">
        <v>635</v>
      </c>
      <c r="E375" s="113" t="s">
        <v>636</v>
      </c>
      <c r="F375" s="65">
        <v>133</v>
      </c>
      <c r="G375" s="45">
        <f t="shared" si="34"/>
        <v>2394</v>
      </c>
      <c r="H375" s="114">
        <f t="shared" si="35"/>
        <v>1675.8</v>
      </c>
    </row>
    <row r="376" spans="1:8" ht="12.75">
      <c r="A376" s="64" t="s">
        <v>905</v>
      </c>
      <c r="B376" s="54">
        <v>30</v>
      </c>
      <c r="C376" s="95" t="s">
        <v>618</v>
      </c>
      <c r="D376" s="41" t="s">
        <v>637</v>
      </c>
      <c r="E376" s="94" t="s">
        <v>638</v>
      </c>
      <c r="F376" s="65">
        <v>124</v>
      </c>
      <c r="G376" s="45">
        <f t="shared" si="34"/>
        <v>2232</v>
      </c>
      <c r="H376" s="46">
        <f t="shared" si="35"/>
        <v>1562.4</v>
      </c>
    </row>
    <row r="377" spans="1:8" ht="12.75">
      <c r="A377" s="64" t="s">
        <v>905</v>
      </c>
      <c r="B377" s="54">
        <v>31</v>
      </c>
      <c r="C377" s="42" t="s">
        <v>621</v>
      </c>
      <c r="D377" s="41" t="s">
        <v>639</v>
      </c>
      <c r="E377" s="94" t="s">
        <v>543</v>
      </c>
      <c r="F377" s="65">
        <v>78</v>
      </c>
      <c r="G377" s="45">
        <f t="shared" si="34"/>
        <v>1404</v>
      </c>
      <c r="H377" s="46">
        <f t="shared" si="35"/>
        <v>982.8</v>
      </c>
    </row>
    <row r="378" spans="1:8" ht="12.75">
      <c r="A378" s="64" t="s">
        <v>905</v>
      </c>
      <c r="B378" s="54">
        <v>32</v>
      </c>
      <c r="C378" s="42" t="s">
        <v>624</v>
      </c>
      <c r="D378" s="41" t="s">
        <v>640</v>
      </c>
      <c r="E378" s="94" t="s">
        <v>633</v>
      </c>
      <c r="F378" s="65">
        <v>47</v>
      </c>
      <c r="G378" s="45">
        <f t="shared" si="34"/>
        <v>846</v>
      </c>
      <c r="H378" s="46">
        <f t="shared" si="35"/>
        <v>592.2</v>
      </c>
    </row>
    <row r="379" spans="1:8" ht="12.75">
      <c r="A379" s="64" t="s">
        <v>905</v>
      </c>
      <c r="B379" s="54">
        <v>33</v>
      </c>
      <c r="C379" s="82" t="s">
        <v>77</v>
      </c>
      <c r="D379" s="41" t="s">
        <v>641</v>
      </c>
      <c r="E379" s="47" t="s">
        <v>642</v>
      </c>
      <c r="F379" s="65">
        <v>124</v>
      </c>
      <c r="G379" s="45">
        <f t="shared" si="34"/>
        <v>2232</v>
      </c>
      <c r="H379" s="46">
        <f t="shared" si="35"/>
        <v>1562.4</v>
      </c>
    </row>
    <row r="380" spans="1:8" ht="12.75">
      <c r="A380" s="64" t="s">
        <v>905</v>
      </c>
      <c r="B380" s="54">
        <v>34</v>
      </c>
      <c r="C380" s="95" t="s">
        <v>618</v>
      </c>
      <c r="D380" s="41" t="s">
        <v>643</v>
      </c>
      <c r="E380" s="47" t="s">
        <v>644</v>
      </c>
      <c r="F380" s="65">
        <v>112</v>
      </c>
      <c r="G380" s="45">
        <f t="shared" si="34"/>
        <v>2016</v>
      </c>
      <c r="H380" s="46">
        <f t="shared" si="35"/>
        <v>1411.2</v>
      </c>
    </row>
    <row r="381" spans="1:8" ht="12.75">
      <c r="A381" s="64" t="s">
        <v>905</v>
      </c>
      <c r="B381" s="54">
        <v>35</v>
      </c>
      <c r="C381" s="42" t="s">
        <v>621</v>
      </c>
      <c r="D381" s="41" t="s">
        <v>645</v>
      </c>
      <c r="E381" s="53" t="s">
        <v>548</v>
      </c>
      <c r="F381" s="65">
        <v>72</v>
      </c>
      <c r="G381" s="45">
        <f t="shared" si="34"/>
        <v>1296</v>
      </c>
      <c r="H381" s="46">
        <f t="shared" si="35"/>
        <v>907.2</v>
      </c>
    </row>
    <row r="382" spans="1:8" ht="12.75">
      <c r="A382" s="64" t="s">
        <v>905</v>
      </c>
      <c r="B382" s="54">
        <v>36</v>
      </c>
      <c r="C382" s="95" t="s">
        <v>624</v>
      </c>
      <c r="D382" s="41" t="s">
        <v>646</v>
      </c>
      <c r="E382" s="53" t="s">
        <v>647</v>
      </c>
      <c r="F382" s="65">
        <v>47</v>
      </c>
      <c r="G382" s="45">
        <f t="shared" si="34"/>
        <v>846</v>
      </c>
      <c r="H382" s="46">
        <f t="shared" si="35"/>
        <v>592.2</v>
      </c>
    </row>
    <row r="383" spans="1:8" ht="12.75">
      <c r="A383" s="64" t="s">
        <v>905</v>
      </c>
      <c r="B383" s="54">
        <v>37</v>
      </c>
      <c r="C383" s="82" t="s">
        <v>84</v>
      </c>
      <c r="D383" s="41" t="s">
        <v>648</v>
      </c>
      <c r="E383" s="47" t="s">
        <v>649</v>
      </c>
      <c r="F383" s="65">
        <v>119</v>
      </c>
      <c r="G383" s="45">
        <f t="shared" si="34"/>
        <v>2142</v>
      </c>
      <c r="H383" s="46">
        <f t="shared" si="35"/>
        <v>1499.4</v>
      </c>
    </row>
    <row r="384" spans="1:8" ht="12.75">
      <c r="A384" s="64" t="s">
        <v>905</v>
      </c>
      <c r="B384" s="54">
        <v>38</v>
      </c>
      <c r="C384" s="95" t="s">
        <v>618</v>
      </c>
      <c r="D384" s="41" t="s">
        <v>650</v>
      </c>
      <c r="E384" s="47" t="s">
        <v>651</v>
      </c>
      <c r="F384" s="65">
        <v>104</v>
      </c>
      <c r="G384" s="45">
        <f t="shared" si="34"/>
        <v>1872</v>
      </c>
      <c r="H384" s="46">
        <f t="shared" si="35"/>
        <v>1310.4</v>
      </c>
    </row>
    <row r="385" spans="1:8" ht="12.75">
      <c r="A385" s="64" t="s">
        <v>905</v>
      </c>
      <c r="B385" s="54">
        <v>39</v>
      </c>
      <c r="C385" s="42" t="s">
        <v>621</v>
      </c>
      <c r="D385" s="41" t="s">
        <v>652</v>
      </c>
      <c r="E385" s="53" t="s">
        <v>553</v>
      </c>
      <c r="F385" s="65">
        <v>64</v>
      </c>
      <c r="G385" s="45">
        <f t="shared" si="34"/>
        <v>1152</v>
      </c>
      <c r="H385" s="46">
        <f t="shared" si="35"/>
        <v>806.4</v>
      </c>
    </row>
    <row r="386" spans="1:8" ht="12.75">
      <c r="A386" s="64" t="s">
        <v>905</v>
      </c>
      <c r="B386" s="54">
        <v>40</v>
      </c>
      <c r="C386" s="95" t="s">
        <v>624</v>
      </c>
      <c r="D386" s="41" t="s">
        <v>653</v>
      </c>
      <c r="E386" s="53" t="s">
        <v>647</v>
      </c>
      <c r="F386" s="65">
        <v>47</v>
      </c>
      <c r="G386" s="45">
        <f t="shared" si="34"/>
        <v>846</v>
      </c>
      <c r="H386" s="46">
        <f t="shared" si="35"/>
        <v>592.2</v>
      </c>
    </row>
    <row r="387" spans="1:8" ht="24">
      <c r="A387" s="64" t="s">
        <v>905</v>
      </c>
      <c r="B387" s="54">
        <v>41</v>
      </c>
      <c r="C387" s="115" t="s">
        <v>654</v>
      </c>
      <c r="D387" s="112" t="s">
        <v>655</v>
      </c>
      <c r="E387" s="113" t="s">
        <v>656</v>
      </c>
      <c r="F387" s="65">
        <v>246</v>
      </c>
      <c r="G387" s="45">
        <f t="shared" si="34"/>
        <v>4428</v>
      </c>
      <c r="H387" s="114">
        <f t="shared" si="35"/>
        <v>3099.6</v>
      </c>
    </row>
    <row r="388" spans="1:8" ht="12.75">
      <c r="A388" s="64" t="s">
        <v>905</v>
      </c>
      <c r="B388" s="54">
        <v>42</v>
      </c>
      <c r="C388" s="95" t="s">
        <v>618</v>
      </c>
      <c r="D388" s="41" t="s">
        <v>657</v>
      </c>
      <c r="E388" s="94" t="s">
        <v>620</v>
      </c>
      <c r="F388" s="65">
        <v>95</v>
      </c>
      <c r="G388" s="45">
        <f t="shared" si="34"/>
        <v>1710</v>
      </c>
      <c r="H388" s="46">
        <f t="shared" si="35"/>
        <v>1197</v>
      </c>
    </row>
    <row r="389" spans="1:8" ht="12.75">
      <c r="A389" s="64" t="s">
        <v>905</v>
      </c>
      <c r="B389" s="54">
        <v>43</v>
      </c>
      <c r="C389" s="42" t="s">
        <v>621</v>
      </c>
      <c r="D389" s="41" t="s">
        <v>658</v>
      </c>
      <c r="E389" s="94" t="s">
        <v>623</v>
      </c>
      <c r="F389" s="65">
        <v>60</v>
      </c>
      <c r="G389" s="45">
        <f t="shared" si="34"/>
        <v>1080</v>
      </c>
      <c r="H389" s="46">
        <f t="shared" si="35"/>
        <v>756</v>
      </c>
    </row>
    <row r="390" spans="1:8" ht="12.75">
      <c r="A390" s="64" t="s">
        <v>905</v>
      </c>
      <c r="B390" s="54">
        <v>44</v>
      </c>
      <c r="C390" s="42" t="s">
        <v>659</v>
      </c>
      <c r="D390" s="41" t="s">
        <v>660</v>
      </c>
      <c r="E390" s="94" t="s">
        <v>633</v>
      </c>
      <c r="F390" s="65">
        <v>47</v>
      </c>
      <c r="G390" s="45">
        <f t="shared" si="34"/>
        <v>846</v>
      </c>
      <c r="H390" s="46">
        <f t="shared" si="35"/>
        <v>592.2</v>
      </c>
    </row>
    <row r="391" spans="1:8" ht="12.75">
      <c r="A391" s="64" t="s">
        <v>905</v>
      </c>
      <c r="B391" s="54">
        <v>45</v>
      </c>
      <c r="C391" s="82" t="s">
        <v>661</v>
      </c>
      <c r="D391" s="41" t="s">
        <v>662</v>
      </c>
      <c r="E391" s="47" t="s">
        <v>663</v>
      </c>
      <c r="F391" s="65">
        <v>180</v>
      </c>
      <c r="G391" s="45">
        <f t="shared" si="34"/>
        <v>3240</v>
      </c>
      <c r="H391" s="46">
        <f t="shared" si="35"/>
        <v>2268</v>
      </c>
    </row>
    <row r="392" spans="1:8" ht="12.75">
      <c r="A392" s="64" t="s">
        <v>905</v>
      </c>
      <c r="B392" s="54">
        <v>46</v>
      </c>
      <c r="C392" s="95" t="s">
        <v>618</v>
      </c>
      <c r="D392" s="41" t="s">
        <v>664</v>
      </c>
      <c r="E392" s="47" t="s">
        <v>665</v>
      </c>
      <c r="F392" s="65">
        <v>129</v>
      </c>
      <c r="G392" s="45">
        <f t="shared" si="34"/>
        <v>2322</v>
      </c>
      <c r="H392" s="46">
        <f t="shared" si="35"/>
        <v>1625.4</v>
      </c>
    </row>
    <row r="393" spans="1:8" ht="12.75">
      <c r="A393" s="64" t="s">
        <v>905</v>
      </c>
      <c r="B393" s="54">
        <v>47</v>
      </c>
      <c r="C393" s="42" t="s">
        <v>621</v>
      </c>
      <c r="D393" s="41" t="s">
        <v>666</v>
      </c>
      <c r="E393" s="53" t="s">
        <v>667</v>
      </c>
      <c r="F393" s="65">
        <v>81</v>
      </c>
      <c r="G393" s="45">
        <f t="shared" si="34"/>
        <v>1458</v>
      </c>
      <c r="H393" s="46">
        <f t="shared" si="35"/>
        <v>1020.6</v>
      </c>
    </row>
    <row r="394" spans="1:8" ht="12.75">
      <c r="A394" s="64" t="s">
        <v>905</v>
      </c>
      <c r="B394" s="54">
        <v>48</v>
      </c>
      <c r="C394" s="95" t="s">
        <v>659</v>
      </c>
      <c r="D394" s="41" t="s">
        <v>668</v>
      </c>
      <c r="E394" s="53" t="s">
        <v>633</v>
      </c>
      <c r="F394" s="65">
        <v>47</v>
      </c>
      <c r="G394" s="45">
        <f t="shared" si="34"/>
        <v>846</v>
      </c>
      <c r="H394" s="46">
        <f t="shared" si="35"/>
        <v>592.2</v>
      </c>
    </row>
    <row r="395" spans="1:8" ht="12.75">
      <c r="A395" s="64" t="s">
        <v>905</v>
      </c>
      <c r="B395" s="54">
        <v>49</v>
      </c>
      <c r="C395" s="115" t="s">
        <v>669</v>
      </c>
      <c r="D395" s="112" t="s">
        <v>670</v>
      </c>
      <c r="E395" s="113" t="s">
        <v>671</v>
      </c>
      <c r="F395" s="65">
        <v>176</v>
      </c>
      <c r="G395" s="45">
        <f t="shared" si="34"/>
        <v>3168</v>
      </c>
      <c r="H395" s="114">
        <f t="shared" si="35"/>
        <v>2217.6</v>
      </c>
    </row>
    <row r="396" spans="1:8" ht="12.75">
      <c r="A396" s="64" t="s">
        <v>905</v>
      </c>
      <c r="B396" s="54">
        <v>50</v>
      </c>
      <c r="C396" s="95" t="s">
        <v>618</v>
      </c>
      <c r="D396" s="41" t="s">
        <v>672</v>
      </c>
      <c r="E396" s="94" t="s">
        <v>673</v>
      </c>
      <c r="F396" s="65">
        <v>124</v>
      </c>
      <c r="G396" s="45">
        <f t="shared" si="34"/>
        <v>2232</v>
      </c>
      <c r="H396" s="46">
        <f t="shared" si="35"/>
        <v>1562.4</v>
      </c>
    </row>
    <row r="397" spans="1:8" ht="12.75">
      <c r="A397" s="64" t="s">
        <v>905</v>
      </c>
      <c r="B397" s="54">
        <v>51</v>
      </c>
      <c r="C397" s="42" t="s">
        <v>621</v>
      </c>
      <c r="D397" s="41" t="s">
        <v>674</v>
      </c>
      <c r="E397" s="94" t="s">
        <v>675</v>
      </c>
      <c r="F397" s="65">
        <v>78</v>
      </c>
      <c r="G397" s="45">
        <f t="shared" si="34"/>
        <v>1404</v>
      </c>
      <c r="H397" s="46">
        <f t="shared" si="35"/>
        <v>982.8</v>
      </c>
    </row>
    <row r="398" spans="1:8" ht="12.75">
      <c r="A398" s="64" t="s">
        <v>905</v>
      </c>
      <c r="B398" s="54">
        <v>52</v>
      </c>
      <c r="C398" s="42" t="s">
        <v>659</v>
      </c>
      <c r="D398" s="41" t="s">
        <v>676</v>
      </c>
      <c r="E398" s="94" t="s">
        <v>677</v>
      </c>
      <c r="F398" s="65">
        <v>47</v>
      </c>
      <c r="G398" s="45">
        <f t="shared" si="34"/>
        <v>846</v>
      </c>
      <c r="H398" s="46">
        <f t="shared" si="35"/>
        <v>592.2</v>
      </c>
    </row>
    <row r="399" spans="1:8" ht="12.75">
      <c r="A399" s="64" t="s">
        <v>905</v>
      </c>
      <c r="B399" s="54">
        <v>53</v>
      </c>
      <c r="C399" s="82" t="s">
        <v>678</v>
      </c>
      <c r="D399" s="41" t="s">
        <v>679</v>
      </c>
      <c r="E399" s="47" t="s">
        <v>680</v>
      </c>
      <c r="F399" s="65">
        <v>165</v>
      </c>
      <c r="G399" s="45">
        <f aca="true" t="shared" si="36" ref="G399:G419">F399*$G$10</f>
        <v>2970</v>
      </c>
      <c r="H399" s="46">
        <f aca="true" t="shared" si="37" ref="H399:H418">G399*(100-$G$11)/100</f>
        <v>2079</v>
      </c>
    </row>
    <row r="400" spans="1:8" ht="12.75">
      <c r="A400" s="64" t="s">
        <v>905</v>
      </c>
      <c r="B400" s="54">
        <v>54</v>
      </c>
      <c r="C400" s="95" t="s">
        <v>618</v>
      </c>
      <c r="D400" s="41" t="s">
        <v>681</v>
      </c>
      <c r="E400" s="47" t="s">
        <v>682</v>
      </c>
      <c r="F400" s="65">
        <v>112</v>
      </c>
      <c r="G400" s="45">
        <f t="shared" si="36"/>
        <v>2016</v>
      </c>
      <c r="H400" s="46">
        <f t="shared" si="37"/>
        <v>1411.2</v>
      </c>
    </row>
    <row r="401" spans="1:8" ht="12.75">
      <c r="A401" s="64" t="s">
        <v>905</v>
      </c>
      <c r="B401" s="54">
        <v>55</v>
      </c>
      <c r="C401" s="42" t="s">
        <v>621</v>
      </c>
      <c r="D401" s="41" t="s">
        <v>683</v>
      </c>
      <c r="E401" s="53" t="s">
        <v>684</v>
      </c>
      <c r="F401" s="65">
        <v>72</v>
      </c>
      <c r="G401" s="45">
        <f t="shared" si="36"/>
        <v>1296</v>
      </c>
      <c r="H401" s="46">
        <f t="shared" si="37"/>
        <v>907.2</v>
      </c>
    </row>
    <row r="402" spans="1:8" ht="12.75">
      <c r="A402" s="64" t="s">
        <v>905</v>
      </c>
      <c r="B402" s="54">
        <v>56</v>
      </c>
      <c r="C402" s="95" t="s">
        <v>659</v>
      </c>
      <c r="D402" s="41" t="s">
        <v>685</v>
      </c>
      <c r="E402" s="53" t="s">
        <v>647</v>
      </c>
      <c r="F402" s="65">
        <v>47</v>
      </c>
      <c r="G402" s="45">
        <f t="shared" si="36"/>
        <v>846</v>
      </c>
      <c r="H402" s="46">
        <f t="shared" si="37"/>
        <v>592.2</v>
      </c>
    </row>
    <row r="403" spans="1:8" ht="12.75">
      <c r="A403" s="64" t="s">
        <v>905</v>
      </c>
      <c r="B403" s="54">
        <v>57</v>
      </c>
      <c r="C403" s="82" t="s">
        <v>686</v>
      </c>
      <c r="D403" s="41" t="s">
        <v>687</v>
      </c>
      <c r="E403" s="47" t="s">
        <v>688</v>
      </c>
      <c r="F403" s="65">
        <v>157</v>
      </c>
      <c r="G403" s="45">
        <f t="shared" si="36"/>
        <v>2826</v>
      </c>
      <c r="H403" s="46">
        <f t="shared" si="37"/>
        <v>1978.2</v>
      </c>
    </row>
    <row r="404" spans="1:8" ht="12.75">
      <c r="A404" s="64" t="s">
        <v>905</v>
      </c>
      <c r="B404" s="54">
        <v>58</v>
      </c>
      <c r="C404" s="95" t="s">
        <v>618</v>
      </c>
      <c r="D404" s="41" t="s">
        <v>689</v>
      </c>
      <c r="E404" s="47" t="s">
        <v>690</v>
      </c>
      <c r="F404" s="65">
        <v>104</v>
      </c>
      <c r="G404" s="45">
        <f t="shared" si="36"/>
        <v>1872</v>
      </c>
      <c r="H404" s="46">
        <f t="shared" si="37"/>
        <v>1310.4</v>
      </c>
    </row>
    <row r="405" spans="1:8" ht="12.75">
      <c r="A405" s="64" t="s">
        <v>905</v>
      </c>
      <c r="B405" s="54">
        <v>59</v>
      </c>
      <c r="C405" s="42" t="s">
        <v>621</v>
      </c>
      <c r="D405" s="41" t="s">
        <v>691</v>
      </c>
      <c r="E405" s="53" t="s">
        <v>692</v>
      </c>
      <c r="F405" s="65">
        <v>64</v>
      </c>
      <c r="G405" s="45">
        <f t="shared" si="36"/>
        <v>1152</v>
      </c>
      <c r="H405" s="46">
        <f t="shared" si="37"/>
        <v>806.4</v>
      </c>
    </row>
    <row r="406" spans="1:8" ht="12.75">
      <c r="A406" s="64" t="s">
        <v>905</v>
      </c>
      <c r="B406" s="54">
        <v>60</v>
      </c>
      <c r="C406" s="95" t="s">
        <v>659</v>
      </c>
      <c r="D406" s="41" t="s">
        <v>693</v>
      </c>
      <c r="E406" s="53" t="s">
        <v>694</v>
      </c>
      <c r="F406" s="65">
        <v>47</v>
      </c>
      <c r="G406" s="45">
        <f t="shared" si="36"/>
        <v>846</v>
      </c>
      <c r="H406" s="46">
        <f t="shared" si="37"/>
        <v>592.2</v>
      </c>
    </row>
    <row r="407" spans="1:8" ht="12.75">
      <c r="A407" s="64" t="s">
        <v>905</v>
      </c>
      <c r="B407" s="54">
        <v>61</v>
      </c>
      <c r="C407" s="42" t="s">
        <v>695</v>
      </c>
      <c r="D407" s="41" t="s">
        <v>696</v>
      </c>
      <c r="E407" s="47" t="s">
        <v>697</v>
      </c>
      <c r="F407" s="65">
        <v>608</v>
      </c>
      <c r="G407" s="45">
        <f t="shared" si="36"/>
        <v>10944</v>
      </c>
      <c r="H407" s="46">
        <f t="shared" si="37"/>
        <v>7660.8</v>
      </c>
    </row>
    <row r="408" spans="1:8" ht="12.75">
      <c r="A408" s="64" t="s">
        <v>905</v>
      </c>
      <c r="B408" s="54">
        <v>62</v>
      </c>
      <c r="C408" s="42" t="s">
        <v>618</v>
      </c>
      <c r="D408" s="41" t="s">
        <v>698</v>
      </c>
      <c r="E408" s="47" t="s">
        <v>665</v>
      </c>
      <c r="F408" s="65">
        <v>129</v>
      </c>
      <c r="G408" s="45">
        <f t="shared" si="36"/>
        <v>2322</v>
      </c>
      <c r="H408" s="46">
        <f t="shared" si="37"/>
        <v>1625.4</v>
      </c>
    </row>
    <row r="409" spans="1:8" ht="12.75">
      <c r="A409" s="64" t="s">
        <v>905</v>
      </c>
      <c r="B409" s="54">
        <v>63</v>
      </c>
      <c r="C409" s="42" t="s">
        <v>621</v>
      </c>
      <c r="D409" s="41" t="s">
        <v>699</v>
      </c>
      <c r="E409" s="47" t="s">
        <v>667</v>
      </c>
      <c r="F409" s="65">
        <v>81</v>
      </c>
      <c r="G409" s="45">
        <f t="shared" si="36"/>
        <v>1458</v>
      </c>
      <c r="H409" s="46">
        <f t="shared" si="37"/>
        <v>1020.6</v>
      </c>
    </row>
    <row r="410" spans="1:8" ht="12.75">
      <c r="A410" s="64" t="s">
        <v>905</v>
      </c>
      <c r="B410" s="54">
        <v>64</v>
      </c>
      <c r="C410" s="42" t="s">
        <v>700</v>
      </c>
      <c r="D410" s="41" t="s">
        <v>701</v>
      </c>
      <c r="E410" s="47" t="s">
        <v>702</v>
      </c>
      <c r="F410" s="65">
        <v>66</v>
      </c>
      <c r="G410" s="45">
        <f t="shared" si="36"/>
        <v>1188</v>
      </c>
      <c r="H410" s="46">
        <f t="shared" si="37"/>
        <v>831.6</v>
      </c>
    </row>
    <row r="411" spans="1:8" ht="12.75">
      <c r="A411" s="64" t="s">
        <v>905</v>
      </c>
      <c r="B411" s="54">
        <v>65</v>
      </c>
      <c r="C411" s="42" t="s">
        <v>700</v>
      </c>
      <c r="D411" s="41" t="s">
        <v>703</v>
      </c>
      <c r="E411" s="47" t="s">
        <v>704</v>
      </c>
      <c r="F411" s="65">
        <v>70</v>
      </c>
      <c r="G411" s="45">
        <f t="shared" si="36"/>
        <v>1260</v>
      </c>
      <c r="H411" s="46">
        <f t="shared" si="37"/>
        <v>882</v>
      </c>
    </row>
    <row r="412" spans="1:8" ht="12.75">
      <c r="A412" s="64" t="s">
        <v>905</v>
      </c>
      <c r="B412" s="54">
        <v>66</v>
      </c>
      <c r="C412" s="42" t="s">
        <v>700</v>
      </c>
      <c r="D412" s="41" t="s">
        <v>705</v>
      </c>
      <c r="E412" s="47" t="s">
        <v>706</v>
      </c>
      <c r="F412" s="65">
        <v>72</v>
      </c>
      <c r="G412" s="45">
        <f t="shared" si="36"/>
        <v>1296</v>
      </c>
      <c r="H412" s="46">
        <f t="shared" si="37"/>
        <v>907.2</v>
      </c>
    </row>
    <row r="413" spans="1:8" ht="12.75">
      <c r="A413" s="64" t="s">
        <v>905</v>
      </c>
      <c r="B413" s="54">
        <v>67</v>
      </c>
      <c r="C413" s="42" t="s">
        <v>700</v>
      </c>
      <c r="D413" s="41" t="s">
        <v>707</v>
      </c>
      <c r="E413" s="47" t="s">
        <v>708</v>
      </c>
      <c r="F413" s="65">
        <v>80</v>
      </c>
      <c r="G413" s="45">
        <f t="shared" si="36"/>
        <v>1440</v>
      </c>
      <c r="H413" s="46">
        <f t="shared" si="37"/>
        <v>1008</v>
      </c>
    </row>
    <row r="414" spans="1:8" ht="12.75">
      <c r="A414" s="64" t="s">
        <v>905</v>
      </c>
      <c r="B414" s="54">
        <v>68</v>
      </c>
      <c r="C414" s="42" t="s">
        <v>700</v>
      </c>
      <c r="D414" s="41" t="s">
        <v>709</v>
      </c>
      <c r="E414" s="47" t="s">
        <v>710</v>
      </c>
      <c r="F414" s="65">
        <v>96</v>
      </c>
      <c r="G414" s="45">
        <f t="shared" si="36"/>
        <v>1728</v>
      </c>
      <c r="H414" s="46">
        <f t="shared" si="37"/>
        <v>1209.6</v>
      </c>
    </row>
    <row r="415" spans="1:8" ht="12.75">
      <c r="A415" s="64" t="s">
        <v>905</v>
      </c>
      <c r="B415" s="54">
        <v>69</v>
      </c>
      <c r="C415" s="42" t="s">
        <v>906</v>
      </c>
      <c r="D415" s="41" t="s">
        <v>711</v>
      </c>
      <c r="E415" s="47" t="s">
        <v>712</v>
      </c>
      <c r="F415" s="65">
        <v>177</v>
      </c>
      <c r="G415" s="45">
        <f t="shared" si="36"/>
        <v>3186</v>
      </c>
      <c r="H415" s="46">
        <f t="shared" si="37"/>
        <v>2230.2</v>
      </c>
    </row>
    <row r="416" spans="1:8" ht="12.75">
      <c r="A416" s="64" t="s">
        <v>905</v>
      </c>
      <c r="B416" s="54">
        <v>70</v>
      </c>
      <c r="C416" s="42" t="s">
        <v>713</v>
      </c>
      <c r="D416" s="41" t="s">
        <v>714</v>
      </c>
      <c r="E416" s="47" t="s">
        <v>715</v>
      </c>
      <c r="F416" s="65">
        <v>76</v>
      </c>
      <c r="G416" s="45">
        <f t="shared" si="36"/>
        <v>1368</v>
      </c>
      <c r="H416" s="46">
        <f t="shared" si="37"/>
        <v>957.6</v>
      </c>
    </row>
    <row r="417" spans="1:8" ht="12.75">
      <c r="A417" s="64" t="s">
        <v>905</v>
      </c>
      <c r="B417" s="54">
        <v>71</v>
      </c>
      <c r="C417" s="42" t="s">
        <v>716</v>
      </c>
      <c r="D417" s="41" t="s">
        <v>717</v>
      </c>
      <c r="E417" s="47" t="s">
        <v>718</v>
      </c>
      <c r="F417" s="65">
        <v>174</v>
      </c>
      <c r="G417" s="45">
        <f t="shared" si="36"/>
        <v>3132</v>
      </c>
      <c r="H417" s="46">
        <f t="shared" si="37"/>
        <v>2192.4</v>
      </c>
    </row>
    <row r="418" spans="1:8" ht="12.75">
      <c r="A418" s="64" t="s">
        <v>905</v>
      </c>
      <c r="B418" s="54">
        <v>72</v>
      </c>
      <c r="C418" s="49" t="s">
        <v>719</v>
      </c>
      <c r="D418" s="77" t="s">
        <v>720</v>
      </c>
      <c r="E418" s="47" t="s">
        <v>721</v>
      </c>
      <c r="F418" s="65">
        <v>44</v>
      </c>
      <c r="G418" s="45">
        <f t="shared" si="36"/>
        <v>792</v>
      </c>
      <c r="H418" s="46">
        <f t="shared" si="37"/>
        <v>554.4</v>
      </c>
    </row>
    <row r="419" spans="1:8" ht="12.75">
      <c r="A419" s="64" t="s">
        <v>905</v>
      </c>
      <c r="B419" s="54">
        <v>73</v>
      </c>
      <c r="C419" s="42" t="s">
        <v>567</v>
      </c>
      <c r="D419" s="112" t="s">
        <v>722</v>
      </c>
      <c r="E419" s="47"/>
      <c r="F419" s="65">
        <v>89</v>
      </c>
      <c r="G419" s="45">
        <f t="shared" si="36"/>
        <v>1602</v>
      </c>
      <c r="H419" s="46">
        <f>G419*0.75</f>
        <v>1201.5</v>
      </c>
    </row>
    <row r="420" spans="1:8" ht="12.75">
      <c r="A420" s="64" t="s">
        <v>905</v>
      </c>
      <c r="C420" s="116" t="s">
        <v>890</v>
      </c>
      <c r="D420" s="116"/>
      <c r="E420" s="116"/>
      <c r="F420" s="116"/>
      <c r="G420" s="116"/>
      <c r="H420" s="116"/>
    </row>
    <row r="421" spans="1:8" ht="12.75">
      <c r="A421" s="64" t="s">
        <v>905</v>
      </c>
      <c r="C421" s="117"/>
      <c r="D421" s="117"/>
      <c r="E421" s="117"/>
      <c r="F421" s="117"/>
      <c r="G421" s="117"/>
      <c r="H421" s="117"/>
    </row>
    <row r="422" spans="1:8" ht="12.75">
      <c r="A422" s="64" t="s">
        <v>905</v>
      </c>
      <c r="C422" s="117" t="s">
        <v>891</v>
      </c>
      <c r="D422" s="117"/>
      <c r="E422" s="117"/>
      <c r="F422" s="117"/>
      <c r="G422" s="117"/>
      <c r="H422" s="117"/>
    </row>
    <row r="423" spans="1:8" ht="12.75">
      <c r="A423" s="64" t="s">
        <v>905</v>
      </c>
      <c r="C423" s="117"/>
      <c r="D423" s="117"/>
      <c r="E423" s="117"/>
      <c r="F423" s="117"/>
      <c r="G423" s="117"/>
      <c r="H423" s="117"/>
    </row>
    <row r="424" spans="1:8" ht="12.75">
      <c r="A424" s="64" t="s">
        <v>905</v>
      </c>
      <c r="B424" s="66"/>
      <c r="C424" s="64" t="s">
        <v>723</v>
      </c>
      <c r="D424" s="67"/>
      <c r="E424" s="69"/>
      <c r="F424" s="74"/>
      <c r="G424" s="75"/>
      <c r="H424" s="75"/>
    </row>
    <row r="425" spans="1:8" ht="12.75">
      <c r="A425" s="64" t="s">
        <v>907</v>
      </c>
      <c r="B425" s="41">
        <v>1</v>
      </c>
      <c r="C425" s="42" t="s">
        <v>8</v>
      </c>
      <c r="D425" s="41" t="s">
        <v>724</v>
      </c>
      <c r="E425" s="43" t="s">
        <v>725</v>
      </c>
      <c r="F425" s="118">
        <v>374</v>
      </c>
      <c r="G425" s="45">
        <f aca="true" t="shared" si="38" ref="G425:G453">F425*$G$10</f>
        <v>6732</v>
      </c>
      <c r="H425" s="46">
        <f aca="true" t="shared" si="39" ref="H425:H453">G425*(100-$G$11)/100</f>
        <v>4712.4</v>
      </c>
    </row>
    <row r="426" spans="1:8" ht="12.75">
      <c r="A426" s="64" t="s">
        <v>907</v>
      </c>
      <c r="B426" s="41">
        <v>2</v>
      </c>
      <c r="C426" s="42" t="s">
        <v>8</v>
      </c>
      <c r="D426" s="41" t="s">
        <v>726</v>
      </c>
      <c r="E426" s="47" t="s">
        <v>727</v>
      </c>
      <c r="F426" s="118">
        <v>328</v>
      </c>
      <c r="G426" s="45">
        <f t="shared" si="38"/>
        <v>5904</v>
      </c>
      <c r="H426" s="46">
        <f t="shared" si="39"/>
        <v>4132.8</v>
      </c>
    </row>
    <row r="427" spans="1:8" ht="12.75">
      <c r="A427" s="64" t="s">
        <v>907</v>
      </c>
      <c r="B427" s="41">
        <v>3</v>
      </c>
      <c r="C427" s="42" t="s">
        <v>13</v>
      </c>
      <c r="D427" s="41" t="s">
        <v>728</v>
      </c>
      <c r="E427" s="43" t="s">
        <v>729</v>
      </c>
      <c r="F427" s="119">
        <v>651</v>
      </c>
      <c r="G427" s="45">
        <f t="shared" si="38"/>
        <v>11718</v>
      </c>
      <c r="H427" s="46">
        <f t="shared" si="39"/>
        <v>8202.6</v>
      </c>
    </row>
    <row r="428" spans="1:8" ht="12.75">
      <c r="A428" s="64" t="s">
        <v>907</v>
      </c>
      <c r="B428" s="41">
        <v>4</v>
      </c>
      <c r="C428" s="42" t="s">
        <v>16</v>
      </c>
      <c r="D428" s="41" t="s">
        <v>730</v>
      </c>
      <c r="E428" s="43" t="s">
        <v>731</v>
      </c>
      <c r="F428" s="118">
        <v>337</v>
      </c>
      <c r="G428" s="45">
        <f t="shared" si="38"/>
        <v>6066</v>
      </c>
      <c r="H428" s="46">
        <f t="shared" si="39"/>
        <v>4246.2</v>
      </c>
    </row>
    <row r="429" spans="1:8" ht="12.75">
      <c r="A429" s="64" t="s">
        <v>907</v>
      </c>
      <c r="B429" s="41">
        <v>5</v>
      </c>
      <c r="C429" s="42" t="s">
        <v>21</v>
      </c>
      <c r="D429" s="41" t="s">
        <v>732</v>
      </c>
      <c r="E429" s="43" t="s">
        <v>733</v>
      </c>
      <c r="F429" s="118">
        <v>290</v>
      </c>
      <c r="G429" s="45">
        <f t="shared" si="38"/>
        <v>5220</v>
      </c>
      <c r="H429" s="46">
        <f t="shared" si="39"/>
        <v>3654</v>
      </c>
    </row>
    <row r="430" spans="1:8" ht="12.75">
      <c r="A430" s="64" t="s">
        <v>907</v>
      </c>
      <c r="B430" s="41">
        <v>6</v>
      </c>
      <c r="C430" s="42" t="s">
        <v>734</v>
      </c>
      <c r="D430" s="41" t="s">
        <v>735</v>
      </c>
      <c r="E430" s="43" t="s">
        <v>736</v>
      </c>
      <c r="F430" s="118">
        <v>94</v>
      </c>
      <c r="G430" s="45">
        <f t="shared" si="38"/>
        <v>1692</v>
      </c>
      <c r="H430" s="46">
        <f t="shared" si="39"/>
        <v>1184.4</v>
      </c>
    </row>
    <row r="431" spans="1:9" ht="12.75">
      <c r="A431" s="64" t="s">
        <v>907</v>
      </c>
      <c r="B431" s="41">
        <v>7</v>
      </c>
      <c r="C431" s="42" t="s">
        <v>737</v>
      </c>
      <c r="D431" s="41" t="s">
        <v>738</v>
      </c>
      <c r="E431" s="47"/>
      <c r="F431" s="118">
        <v>23</v>
      </c>
      <c r="G431" s="45">
        <f t="shared" si="38"/>
        <v>414</v>
      </c>
      <c r="H431" s="46">
        <f t="shared" si="39"/>
        <v>289.8</v>
      </c>
      <c r="I431" s="98"/>
    </row>
    <row r="432" spans="1:8" ht="12.75">
      <c r="A432" s="64" t="s">
        <v>907</v>
      </c>
      <c r="B432" s="41">
        <v>8</v>
      </c>
      <c r="C432" s="42" t="s">
        <v>24</v>
      </c>
      <c r="D432" s="41" t="s">
        <v>739</v>
      </c>
      <c r="E432" s="47" t="s">
        <v>740</v>
      </c>
      <c r="F432" s="118">
        <v>322</v>
      </c>
      <c r="G432" s="45">
        <f t="shared" si="38"/>
        <v>5796</v>
      </c>
      <c r="H432" s="46">
        <f t="shared" si="39"/>
        <v>4057.2</v>
      </c>
    </row>
    <row r="433" spans="1:8" ht="12.75">
      <c r="A433" s="64" t="s">
        <v>907</v>
      </c>
      <c r="B433" s="41">
        <v>9</v>
      </c>
      <c r="C433" s="42" t="s">
        <v>24</v>
      </c>
      <c r="D433" s="41" t="s">
        <v>741</v>
      </c>
      <c r="E433" s="47" t="s">
        <v>740</v>
      </c>
      <c r="F433" s="118">
        <v>340</v>
      </c>
      <c r="G433" s="45">
        <f t="shared" si="38"/>
        <v>6120</v>
      </c>
      <c r="H433" s="46">
        <f t="shared" si="39"/>
        <v>4284</v>
      </c>
    </row>
    <row r="434" spans="1:8" ht="12.75">
      <c r="A434" s="64" t="s">
        <v>907</v>
      </c>
      <c r="B434" s="41">
        <v>10</v>
      </c>
      <c r="C434" s="42" t="s">
        <v>742</v>
      </c>
      <c r="D434" s="41" t="s">
        <v>743</v>
      </c>
      <c r="E434" s="43" t="s">
        <v>744</v>
      </c>
      <c r="F434" s="118">
        <v>279</v>
      </c>
      <c r="G434" s="45">
        <f t="shared" si="38"/>
        <v>5022</v>
      </c>
      <c r="H434" s="46">
        <f t="shared" si="39"/>
        <v>3515.4</v>
      </c>
    </row>
    <row r="435" spans="1:8" ht="12.75">
      <c r="A435" s="64" t="s">
        <v>907</v>
      </c>
      <c r="B435" s="41">
        <v>11</v>
      </c>
      <c r="C435" s="42" t="s">
        <v>24</v>
      </c>
      <c r="D435" s="41" t="s">
        <v>745</v>
      </c>
      <c r="E435" s="47" t="s">
        <v>740</v>
      </c>
      <c r="F435" s="118">
        <v>160</v>
      </c>
      <c r="G435" s="45">
        <f t="shared" si="38"/>
        <v>2880</v>
      </c>
      <c r="H435" s="46">
        <f t="shared" si="39"/>
        <v>2016</v>
      </c>
    </row>
    <row r="436" spans="1:8" ht="12.75">
      <c r="A436" s="64" t="s">
        <v>907</v>
      </c>
      <c r="B436" s="41">
        <v>12</v>
      </c>
      <c r="C436" s="42" t="s">
        <v>324</v>
      </c>
      <c r="D436" s="41" t="s">
        <v>746</v>
      </c>
      <c r="E436" s="47" t="s">
        <v>747</v>
      </c>
      <c r="F436" s="118">
        <v>124</v>
      </c>
      <c r="G436" s="45">
        <f t="shared" si="38"/>
        <v>2232</v>
      </c>
      <c r="H436" s="46">
        <f t="shared" si="39"/>
        <v>1562.4</v>
      </c>
    </row>
    <row r="437" spans="1:8" ht="12.75">
      <c r="A437" s="64" t="s">
        <v>907</v>
      </c>
      <c r="B437" s="41">
        <v>13</v>
      </c>
      <c r="C437" s="42" t="s">
        <v>324</v>
      </c>
      <c r="D437" s="41" t="s">
        <v>748</v>
      </c>
      <c r="E437" s="47" t="s">
        <v>749</v>
      </c>
      <c r="F437" s="118">
        <v>63</v>
      </c>
      <c r="G437" s="45">
        <f t="shared" si="38"/>
        <v>1134</v>
      </c>
      <c r="H437" s="46">
        <f t="shared" si="39"/>
        <v>793.8</v>
      </c>
    </row>
    <row r="438" spans="1:8" ht="12.75">
      <c r="A438" s="64" t="s">
        <v>907</v>
      </c>
      <c r="B438" s="41">
        <v>14</v>
      </c>
      <c r="C438" s="42" t="s">
        <v>750</v>
      </c>
      <c r="D438" s="41" t="s">
        <v>751</v>
      </c>
      <c r="E438" s="43" t="s">
        <v>752</v>
      </c>
      <c r="F438" s="118">
        <v>99</v>
      </c>
      <c r="G438" s="45">
        <f t="shared" si="38"/>
        <v>1782</v>
      </c>
      <c r="H438" s="46">
        <f t="shared" si="39"/>
        <v>1247.4</v>
      </c>
    </row>
    <row r="439" spans="1:8" ht="12.75">
      <c r="A439" s="64" t="s">
        <v>907</v>
      </c>
      <c r="B439" s="41">
        <v>15</v>
      </c>
      <c r="C439" s="42" t="s">
        <v>294</v>
      </c>
      <c r="D439" s="41" t="s">
        <v>753</v>
      </c>
      <c r="E439" s="47" t="s">
        <v>296</v>
      </c>
      <c r="F439" s="118">
        <v>24</v>
      </c>
      <c r="G439" s="45">
        <f t="shared" si="38"/>
        <v>432</v>
      </c>
      <c r="H439" s="46">
        <f t="shared" si="39"/>
        <v>302.4</v>
      </c>
    </row>
    <row r="440" spans="1:8" ht="12.75">
      <c r="A440" s="64" t="s">
        <v>907</v>
      </c>
      <c r="B440" s="41">
        <v>16</v>
      </c>
      <c r="C440" s="42" t="s">
        <v>125</v>
      </c>
      <c r="D440" s="41" t="s">
        <v>754</v>
      </c>
      <c r="E440" s="47" t="s">
        <v>755</v>
      </c>
      <c r="F440" s="118">
        <v>287</v>
      </c>
      <c r="G440" s="45">
        <f t="shared" si="38"/>
        <v>5166</v>
      </c>
      <c r="H440" s="46">
        <f t="shared" si="39"/>
        <v>3616.2</v>
      </c>
    </row>
    <row r="441" spans="1:8" ht="12.75">
      <c r="A441" s="64" t="s">
        <v>907</v>
      </c>
      <c r="B441" s="41">
        <v>17</v>
      </c>
      <c r="C441" s="42" t="s">
        <v>125</v>
      </c>
      <c r="D441" s="41" t="s">
        <v>756</v>
      </c>
      <c r="E441" s="47" t="s">
        <v>757</v>
      </c>
      <c r="F441" s="118">
        <v>340</v>
      </c>
      <c r="G441" s="45">
        <f t="shared" si="38"/>
        <v>6120</v>
      </c>
      <c r="H441" s="46">
        <f t="shared" si="39"/>
        <v>4284</v>
      </c>
    </row>
    <row r="442" spans="1:8" ht="12.75">
      <c r="A442" s="64" t="s">
        <v>907</v>
      </c>
      <c r="B442" s="41">
        <v>18</v>
      </c>
      <c r="C442" s="42" t="s">
        <v>304</v>
      </c>
      <c r="D442" s="77" t="s">
        <v>758</v>
      </c>
      <c r="E442" s="47" t="s">
        <v>759</v>
      </c>
      <c r="F442" s="118">
        <v>316</v>
      </c>
      <c r="G442" s="45">
        <f t="shared" si="38"/>
        <v>5688</v>
      </c>
      <c r="H442" s="46">
        <f t="shared" si="39"/>
        <v>3981.6</v>
      </c>
    </row>
    <row r="443" spans="1:8" ht="12.75">
      <c r="A443" s="64" t="s">
        <v>907</v>
      </c>
      <c r="B443" s="41">
        <v>19</v>
      </c>
      <c r="C443" s="42" t="s">
        <v>307</v>
      </c>
      <c r="D443" s="77" t="s">
        <v>760</v>
      </c>
      <c r="E443" s="47" t="s">
        <v>761</v>
      </c>
      <c r="F443" s="118">
        <v>370</v>
      </c>
      <c r="G443" s="45">
        <f t="shared" si="38"/>
        <v>6660</v>
      </c>
      <c r="H443" s="46">
        <f t="shared" si="39"/>
        <v>4662</v>
      </c>
    </row>
    <row r="444" spans="1:8" ht="12.75">
      <c r="A444" s="64" t="s">
        <v>907</v>
      </c>
      <c r="B444" s="41">
        <v>20</v>
      </c>
      <c r="C444" s="42" t="s">
        <v>119</v>
      </c>
      <c r="D444" s="41" t="s">
        <v>762</v>
      </c>
      <c r="E444" s="47" t="s">
        <v>763</v>
      </c>
      <c r="F444" s="118">
        <v>623</v>
      </c>
      <c r="G444" s="45">
        <f t="shared" si="38"/>
        <v>11214</v>
      </c>
      <c r="H444" s="46">
        <f t="shared" si="39"/>
        <v>7849.8</v>
      </c>
    </row>
    <row r="445" spans="1:8" ht="12.75">
      <c r="A445" s="64" t="s">
        <v>907</v>
      </c>
      <c r="B445" s="41">
        <v>21</v>
      </c>
      <c r="C445" s="49" t="s">
        <v>310</v>
      </c>
      <c r="D445" s="41" t="s">
        <v>764</v>
      </c>
      <c r="E445" s="47" t="s">
        <v>312</v>
      </c>
      <c r="F445" s="118">
        <v>174</v>
      </c>
      <c r="G445" s="45">
        <f t="shared" si="38"/>
        <v>3132</v>
      </c>
      <c r="H445" s="46">
        <f t="shared" si="39"/>
        <v>2192.4</v>
      </c>
    </row>
    <row r="446" spans="1:8" ht="12.75">
      <c r="A446" s="64" t="s">
        <v>907</v>
      </c>
      <c r="B446" s="41">
        <v>22</v>
      </c>
      <c r="C446" s="42" t="s">
        <v>310</v>
      </c>
      <c r="D446" s="41" t="s">
        <v>765</v>
      </c>
      <c r="E446" s="47" t="s">
        <v>766</v>
      </c>
      <c r="F446" s="118">
        <v>112</v>
      </c>
      <c r="G446" s="45">
        <f t="shared" si="38"/>
        <v>2016</v>
      </c>
      <c r="H446" s="46">
        <f t="shared" si="39"/>
        <v>1411.2</v>
      </c>
    </row>
    <row r="447" spans="1:8" ht="12.75">
      <c r="A447" s="64" t="s">
        <v>907</v>
      </c>
      <c r="B447" s="41">
        <v>23</v>
      </c>
      <c r="C447" s="42" t="s">
        <v>33</v>
      </c>
      <c r="D447" s="41" t="s">
        <v>767</v>
      </c>
      <c r="E447" s="47" t="s">
        <v>465</v>
      </c>
      <c r="F447" s="118">
        <v>116</v>
      </c>
      <c r="G447" s="45">
        <f t="shared" si="38"/>
        <v>2088</v>
      </c>
      <c r="H447" s="46">
        <f t="shared" si="39"/>
        <v>1461.6</v>
      </c>
    </row>
    <row r="448" spans="1:8" ht="12.75">
      <c r="A448" s="64" t="s">
        <v>907</v>
      </c>
      <c r="B448" s="41">
        <v>24</v>
      </c>
      <c r="C448" s="42" t="s">
        <v>36</v>
      </c>
      <c r="D448" s="41" t="s">
        <v>768</v>
      </c>
      <c r="E448" s="47" t="s">
        <v>38</v>
      </c>
      <c r="F448" s="118">
        <v>808</v>
      </c>
      <c r="G448" s="45">
        <f t="shared" si="38"/>
        <v>14544</v>
      </c>
      <c r="H448" s="46">
        <f t="shared" si="39"/>
        <v>10180.8</v>
      </c>
    </row>
    <row r="449" spans="1:8" ht="12.75">
      <c r="A449" s="64" t="s">
        <v>907</v>
      </c>
      <c r="B449" s="41">
        <v>25</v>
      </c>
      <c r="C449" s="42" t="s">
        <v>469</v>
      </c>
      <c r="D449" s="41" t="s">
        <v>769</v>
      </c>
      <c r="E449" s="47" t="s">
        <v>40</v>
      </c>
      <c r="F449" s="118">
        <v>896</v>
      </c>
      <c r="G449" s="45">
        <f t="shared" si="38"/>
        <v>16128</v>
      </c>
      <c r="H449" s="46">
        <f t="shared" si="39"/>
        <v>11289.6</v>
      </c>
    </row>
    <row r="450" spans="1:8" ht="12.75">
      <c r="A450" s="64" t="s">
        <v>907</v>
      </c>
      <c r="B450" s="41">
        <v>26</v>
      </c>
      <c r="C450" s="42" t="s">
        <v>41</v>
      </c>
      <c r="D450" s="41" t="s">
        <v>770</v>
      </c>
      <c r="E450" s="47" t="s">
        <v>771</v>
      </c>
      <c r="F450" s="118">
        <v>145</v>
      </c>
      <c r="G450" s="45">
        <f t="shared" si="38"/>
        <v>2610</v>
      </c>
      <c r="H450" s="46">
        <f t="shared" si="39"/>
        <v>1827</v>
      </c>
    </row>
    <row r="451" spans="1:8" ht="12.75">
      <c r="A451" s="64" t="s">
        <v>907</v>
      </c>
      <c r="B451" s="41">
        <v>27</v>
      </c>
      <c r="C451" s="42" t="s">
        <v>772</v>
      </c>
      <c r="D451" s="41" t="s">
        <v>773</v>
      </c>
      <c r="E451" s="47" t="s">
        <v>46</v>
      </c>
      <c r="F451" s="118">
        <v>44</v>
      </c>
      <c r="G451" s="45">
        <f t="shared" si="38"/>
        <v>792</v>
      </c>
      <c r="H451" s="46">
        <f t="shared" si="39"/>
        <v>554.4</v>
      </c>
    </row>
    <row r="452" spans="1:8" ht="12.75">
      <c r="A452" s="64" t="s">
        <v>907</v>
      </c>
      <c r="B452" s="41">
        <v>28</v>
      </c>
      <c r="C452" s="42" t="s">
        <v>214</v>
      </c>
      <c r="D452" s="41" t="s">
        <v>774</v>
      </c>
      <c r="E452" s="47" t="s">
        <v>317</v>
      </c>
      <c r="F452" s="118">
        <v>32</v>
      </c>
      <c r="G452" s="45">
        <f t="shared" si="38"/>
        <v>576</v>
      </c>
      <c r="H452" s="46">
        <f t="shared" si="39"/>
        <v>403.2</v>
      </c>
    </row>
    <row r="453" spans="1:8" ht="12.75">
      <c r="A453" s="64" t="s">
        <v>907</v>
      </c>
      <c r="B453" s="41">
        <v>29</v>
      </c>
      <c r="C453" s="42" t="s">
        <v>58</v>
      </c>
      <c r="D453" s="41" t="s">
        <v>775</v>
      </c>
      <c r="E453" s="47" t="s">
        <v>776</v>
      </c>
      <c r="F453" s="118">
        <v>85</v>
      </c>
      <c r="G453" s="45">
        <f t="shared" si="38"/>
        <v>1530</v>
      </c>
      <c r="H453" s="46">
        <f t="shared" si="39"/>
        <v>1071</v>
      </c>
    </row>
    <row r="454" spans="1:8" s="36" customFormat="1" ht="11.25" customHeight="1">
      <c r="A454" s="36" t="s">
        <v>908</v>
      </c>
      <c r="B454" s="54">
        <v>1</v>
      </c>
      <c r="C454" s="42" t="s">
        <v>13</v>
      </c>
      <c r="D454" s="77" t="s">
        <v>777</v>
      </c>
      <c r="E454" s="47" t="s">
        <v>778</v>
      </c>
      <c r="F454" s="44">
        <v>502</v>
      </c>
      <c r="G454" s="45">
        <f aca="true" t="shared" si="40" ref="G454:G478">F454*$G$10</f>
        <v>9036</v>
      </c>
      <c r="H454" s="46">
        <f aca="true" t="shared" si="41" ref="H454:H478">G454*(100-$G$11)/100</f>
        <v>6325.2</v>
      </c>
    </row>
    <row r="455" spans="1:8" s="36" customFormat="1" ht="11.25" customHeight="1">
      <c r="A455" s="36" t="s">
        <v>908</v>
      </c>
      <c r="B455" s="54">
        <v>2</v>
      </c>
      <c r="C455" s="42" t="s">
        <v>8</v>
      </c>
      <c r="D455" s="77" t="s">
        <v>779</v>
      </c>
      <c r="E455" s="47" t="s">
        <v>780</v>
      </c>
      <c r="F455" s="44">
        <v>372</v>
      </c>
      <c r="G455" s="45">
        <f t="shared" si="40"/>
        <v>6696</v>
      </c>
      <c r="H455" s="46">
        <f t="shared" si="41"/>
        <v>4687.2</v>
      </c>
    </row>
    <row r="456" spans="1:9" s="36" customFormat="1" ht="11.25" customHeight="1">
      <c r="A456" s="36" t="s">
        <v>908</v>
      </c>
      <c r="B456" s="54">
        <v>3</v>
      </c>
      <c r="C456" s="42" t="s">
        <v>781</v>
      </c>
      <c r="D456" s="77" t="s">
        <v>782</v>
      </c>
      <c r="E456" s="54" t="s">
        <v>282</v>
      </c>
      <c r="F456" s="44">
        <v>96</v>
      </c>
      <c r="G456" s="45">
        <f t="shared" si="40"/>
        <v>1728</v>
      </c>
      <c r="H456" s="46">
        <f t="shared" si="41"/>
        <v>1209.6</v>
      </c>
      <c r="I456" s="98"/>
    </row>
    <row r="457" spans="1:9" s="36" customFormat="1" ht="11.25" customHeight="1">
      <c r="A457" s="36" t="s">
        <v>908</v>
      </c>
      <c r="B457" s="54">
        <v>4</v>
      </c>
      <c r="C457" s="42" t="s">
        <v>783</v>
      </c>
      <c r="D457" s="77" t="s">
        <v>784</v>
      </c>
      <c r="E457" s="54" t="s">
        <v>282</v>
      </c>
      <c r="F457" s="44">
        <v>63</v>
      </c>
      <c r="G457" s="45">
        <f t="shared" si="40"/>
        <v>1134</v>
      </c>
      <c r="H457" s="46">
        <f t="shared" si="41"/>
        <v>793.8</v>
      </c>
      <c r="I457" s="98"/>
    </row>
    <row r="458" spans="1:8" s="36" customFormat="1" ht="11.25" customHeight="1">
      <c r="A458" s="36" t="s">
        <v>908</v>
      </c>
      <c r="B458" s="54">
        <v>5</v>
      </c>
      <c r="C458" s="42" t="s">
        <v>8</v>
      </c>
      <c r="D458" s="77" t="s">
        <v>785</v>
      </c>
      <c r="E458" s="47" t="s">
        <v>786</v>
      </c>
      <c r="F458" s="44">
        <v>308</v>
      </c>
      <c r="G458" s="45">
        <f t="shared" si="40"/>
        <v>5544</v>
      </c>
      <c r="H458" s="46">
        <f t="shared" si="41"/>
        <v>3880.8</v>
      </c>
    </row>
    <row r="459" spans="1:8" s="36" customFormat="1" ht="11.25" customHeight="1">
      <c r="A459" s="36" t="s">
        <v>908</v>
      </c>
      <c r="B459" s="54">
        <v>7</v>
      </c>
      <c r="C459" s="42" t="s">
        <v>8</v>
      </c>
      <c r="D459" s="77" t="s">
        <v>787</v>
      </c>
      <c r="E459" s="47" t="s">
        <v>786</v>
      </c>
      <c r="F459" s="44">
        <v>308</v>
      </c>
      <c r="G459" s="45">
        <f t="shared" si="40"/>
        <v>5544</v>
      </c>
      <c r="H459" s="46">
        <f t="shared" si="41"/>
        <v>3880.8</v>
      </c>
    </row>
    <row r="460" spans="1:8" s="36" customFormat="1" ht="11.25" customHeight="1">
      <c r="A460" s="36" t="s">
        <v>908</v>
      </c>
      <c r="B460" s="54">
        <v>8</v>
      </c>
      <c r="C460" s="42" t="s">
        <v>16</v>
      </c>
      <c r="D460" s="41" t="s">
        <v>788</v>
      </c>
      <c r="E460" s="47" t="s">
        <v>789</v>
      </c>
      <c r="F460" s="44">
        <v>218</v>
      </c>
      <c r="G460" s="45">
        <f t="shared" si="40"/>
        <v>3924</v>
      </c>
      <c r="H460" s="46">
        <f t="shared" si="41"/>
        <v>2746.8</v>
      </c>
    </row>
    <row r="461" spans="1:8" s="36" customFormat="1" ht="11.25" customHeight="1">
      <c r="A461" s="36" t="s">
        <v>908</v>
      </c>
      <c r="B461" s="54">
        <v>9</v>
      </c>
      <c r="C461" s="42" t="s">
        <v>16</v>
      </c>
      <c r="D461" s="41" t="s">
        <v>790</v>
      </c>
      <c r="E461" s="47" t="s">
        <v>791</v>
      </c>
      <c r="F461" s="44">
        <v>172</v>
      </c>
      <c r="G461" s="45">
        <f t="shared" si="40"/>
        <v>3096</v>
      </c>
      <c r="H461" s="46">
        <f t="shared" si="41"/>
        <v>2167.2</v>
      </c>
    </row>
    <row r="462" spans="1:8" s="36" customFormat="1" ht="11.25" customHeight="1">
      <c r="A462" s="36" t="s">
        <v>908</v>
      </c>
      <c r="B462" s="54">
        <v>10</v>
      </c>
      <c r="C462" s="42" t="s">
        <v>21</v>
      </c>
      <c r="D462" s="41" t="s">
        <v>792</v>
      </c>
      <c r="E462" s="47" t="s">
        <v>793</v>
      </c>
      <c r="F462" s="44">
        <v>266</v>
      </c>
      <c r="G462" s="45">
        <f t="shared" si="40"/>
        <v>4788</v>
      </c>
      <c r="H462" s="46">
        <f t="shared" si="41"/>
        <v>3351.6</v>
      </c>
    </row>
    <row r="463" spans="1:8" s="36" customFormat="1" ht="11.25" customHeight="1">
      <c r="A463" s="36" t="s">
        <v>908</v>
      </c>
      <c r="B463" s="54">
        <v>11</v>
      </c>
      <c r="C463" s="42" t="s">
        <v>356</v>
      </c>
      <c r="D463" s="77" t="s">
        <v>794</v>
      </c>
      <c r="E463" s="47" t="s">
        <v>795</v>
      </c>
      <c r="F463" s="44">
        <v>70</v>
      </c>
      <c r="G463" s="45">
        <f t="shared" si="40"/>
        <v>1260</v>
      </c>
      <c r="H463" s="46">
        <f t="shared" si="41"/>
        <v>882</v>
      </c>
    </row>
    <row r="464" spans="1:8" s="36" customFormat="1" ht="11.25" customHeight="1">
      <c r="A464" s="36" t="s">
        <v>908</v>
      </c>
      <c r="B464" s="54">
        <v>12</v>
      </c>
      <c r="C464" s="42" t="s">
        <v>315</v>
      </c>
      <c r="D464" s="41" t="s">
        <v>796</v>
      </c>
      <c r="E464" s="47" t="s">
        <v>317</v>
      </c>
      <c r="F464" s="44">
        <v>37</v>
      </c>
      <c r="G464" s="45">
        <f t="shared" si="40"/>
        <v>666</v>
      </c>
      <c r="H464" s="46">
        <f t="shared" si="41"/>
        <v>466.2</v>
      </c>
    </row>
    <row r="465" spans="1:8" s="36" customFormat="1" ht="11.25" customHeight="1">
      <c r="A465" s="36" t="s">
        <v>908</v>
      </c>
      <c r="B465" s="54">
        <v>13</v>
      </c>
      <c r="C465" s="42" t="s">
        <v>24</v>
      </c>
      <c r="D465" s="77" t="s">
        <v>797</v>
      </c>
      <c r="E465" s="47" t="s">
        <v>798</v>
      </c>
      <c r="F465" s="44">
        <v>122</v>
      </c>
      <c r="G465" s="45">
        <f t="shared" si="40"/>
        <v>2196</v>
      </c>
      <c r="H465" s="46">
        <f t="shared" si="41"/>
        <v>1537.2</v>
      </c>
    </row>
    <row r="466" spans="1:8" s="120" customFormat="1" ht="11.25" customHeight="1">
      <c r="A466" s="36" t="s">
        <v>908</v>
      </c>
      <c r="B466" s="54">
        <v>14</v>
      </c>
      <c r="C466" s="42" t="s">
        <v>24</v>
      </c>
      <c r="D466" s="77" t="s">
        <v>799</v>
      </c>
      <c r="E466" s="47" t="s">
        <v>798</v>
      </c>
      <c r="F466" s="44">
        <v>252</v>
      </c>
      <c r="G466" s="45">
        <f t="shared" si="40"/>
        <v>4536</v>
      </c>
      <c r="H466" s="46">
        <f t="shared" si="41"/>
        <v>3175.2</v>
      </c>
    </row>
    <row r="467" spans="1:8" ht="11.25" customHeight="1">
      <c r="A467" s="36" t="s">
        <v>908</v>
      </c>
      <c r="B467" s="54">
        <v>15</v>
      </c>
      <c r="C467" s="42" t="s">
        <v>324</v>
      </c>
      <c r="D467" s="77" t="s">
        <v>800</v>
      </c>
      <c r="E467" s="47" t="s">
        <v>801</v>
      </c>
      <c r="F467" s="44">
        <v>125</v>
      </c>
      <c r="G467" s="45">
        <f t="shared" si="40"/>
        <v>2250</v>
      </c>
      <c r="H467" s="46">
        <f t="shared" si="41"/>
        <v>1575</v>
      </c>
    </row>
    <row r="468" spans="1:8" ht="11.25" customHeight="1">
      <c r="A468" s="36" t="s">
        <v>908</v>
      </c>
      <c r="B468" s="54">
        <v>16</v>
      </c>
      <c r="C468" s="42" t="s">
        <v>324</v>
      </c>
      <c r="D468" s="77" t="s">
        <v>802</v>
      </c>
      <c r="E468" s="47" t="s">
        <v>803</v>
      </c>
      <c r="F468" s="44">
        <v>141</v>
      </c>
      <c r="G468" s="45">
        <f t="shared" si="40"/>
        <v>2538</v>
      </c>
      <c r="H468" s="46">
        <f t="shared" si="41"/>
        <v>1776.6</v>
      </c>
    </row>
    <row r="469" spans="1:8" ht="11.25" customHeight="1">
      <c r="A469" s="36" t="s">
        <v>908</v>
      </c>
      <c r="B469" s="54">
        <v>17</v>
      </c>
      <c r="C469" s="42" t="s">
        <v>294</v>
      </c>
      <c r="D469" s="41" t="s">
        <v>804</v>
      </c>
      <c r="E469" s="47" t="s">
        <v>805</v>
      </c>
      <c r="F469" s="44">
        <v>21</v>
      </c>
      <c r="G469" s="45">
        <f t="shared" si="40"/>
        <v>378</v>
      </c>
      <c r="H469" s="46">
        <f t="shared" si="41"/>
        <v>264.6</v>
      </c>
    </row>
    <row r="470" spans="1:8" ht="11.25" customHeight="1">
      <c r="A470" s="36" t="s">
        <v>908</v>
      </c>
      <c r="B470" s="54">
        <v>18</v>
      </c>
      <c r="C470" s="42" t="s">
        <v>53</v>
      </c>
      <c r="D470" s="41" t="s">
        <v>806</v>
      </c>
      <c r="E470" s="47" t="s">
        <v>55</v>
      </c>
      <c r="F470" s="44">
        <v>16</v>
      </c>
      <c r="G470" s="45">
        <f t="shared" si="40"/>
        <v>288</v>
      </c>
      <c r="H470" s="46">
        <f t="shared" si="41"/>
        <v>201.6</v>
      </c>
    </row>
    <row r="471" spans="1:8" ht="11.25" customHeight="1">
      <c r="A471" s="36" t="s">
        <v>908</v>
      </c>
      <c r="B471" s="54">
        <v>19</v>
      </c>
      <c r="C471" s="42" t="s">
        <v>33</v>
      </c>
      <c r="D471" s="77" t="s">
        <v>807</v>
      </c>
      <c r="E471" s="47" t="s">
        <v>808</v>
      </c>
      <c r="F471" s="44">
        <v>85</v>
      </c>
      <c r="G471" s="45">
        <f t="shared" si="40"/>
        <v>1530</v>
      </c>
      <c r="H471" s="46">
        <f t="shared" si="41"/>
        <v>1071</v>
      </c>
    </row>
    <row r="472" spans="1:8" ht="11.25" customHeight="1">
      <c r="A472" s="36" t="s">
        <v>908</v>
      </c>
      <c r="B472" s="54">
        <v>20</v>
      </c>
      <c r="C472" s="42" t="s">
        <v>33</v>
      </c>
      <c r="D472" s="77" t="s">
        <v>809</v>
      </c>
      <c r="E472" s="47" t="s">
        <v>810</v>
      </c>
      <c r="F472" s="44">
        <v>107</v>
      </c>
      <c r="G472" s="45">
        <f t="shared" si="40"/>
        <v>1926</v>
      </c>
      <c r="H472" s="46">
        <f t="shared" si="41"/>
        <v>1348.2</v>
      </c>
    </row>
    <row r="473" spans="1:8" ht="11.25" customHeight="1">
      <c r="A473" s="36" t="s">
        <v>908</v>
      </c>
      <c r="B473" s="54">
        <v>21</v>
      </c>
      <c r="C473" s="42" t="s">
        <v>36</v>
      </c>
      <c r="D473" s="77" t="s">
        <v>811</v>
      </c>
      <c r="E473" s="47" t="s">
        <v>38</v>
      </c>
      <c r="F473" s="44">
        <v>719</v>
      </c>
      <c r="G473" s="45">
        <f t="shared" si="40"/>
        <v>12942</v>
      </c>
      <c r="H473" s="46">
        <f t="shared" si="41"/>
        <v>9059.4</v>
      </c>
    </row>
    <row r="474" spans="1:8" ht="11.25" customHeight="1">
      <c r="A474" s="36" t="s">
        <v>908</v>
      </c>
      <c r="B474" s="54">
        <v>22</v>
      </c>
      <c r="C474" s="42" t="s">
        <v>36</v>
      </c>
      <c r="D474" s="77" t="s">
        <v>812</v>
      </c>
      <c r="E474" s="47" t="s">
        <v>40</v>
      </c>
      <c r="F474" s="44">
        <v>809</v>
      </c>
      <c r="G474" s="45">
        <f t="shared" si="40"/>
        <v>14562</v>
      </c>
      <c r="H474" s="46">
        <f t="shared" si="41"/>
        <v>10193.4</v>
      </c>
    </row>
    <row r="475" spans="1:8" ht="11.25" customHeight="1">
      <c r="A475" s="36" t="s">
        <v>908</v>
      </c>
      <c r="B475" s="54">
        <v>23</v>
      </c>
      <c r="C475" s="42" t="s">
        <v>813</v>
      </c>
      <c r="D475" s="77" t="s">
        <v>814</v>
      </c>
      <c r="E475" s="47" t="s">
        <v>815</v>
      </c>
      <c r="F475" s="44">
        <v>63</v>
      </c>
      <c r="G475" s="45">
        <f t="shared" si="40"/>
        <v>1134</v>
      </c>
      <c r="H475" s="46">
        <f t="shared" si="41"/>
        <v>793.8</v>
      </c>
    </row>
    <row r="476" spans="1:8" ht="11.25" customHeight="1">
      <c r="A476" s="36" t="s">
        <v>908</v>
      </c>
      <c r="B476" s="54">
        <v>24</v>
      </c>
      <c r="C476" s="42" t="s">
        <v>44</v>
      </c>
      <c r="D476" s="77" t="s">
        <v>816</v>
      </c>
      <c r="E476" s="47" t="s">
        <v>46</v>
      </c>
      <c r="F476" s="44">
        <v>39</v>
      </c>
      <c r="G476" s="45">
        <f t="shared" si="40"/>
        <v>702</v>
      </c>
      <c r="H476" s="46">
        <f t="shared" si="41"/>
        <v>491.4</v>
      </c>
    </row>
    <row r="477" spans="1:8" ht="11.25" customHeight="1">
      <c r="A477" s="36" t="s">
        <v>908</v>
      </c>
      <c r="B477" s="54">
        <v>25</v>
      </c>
      <c r="C477" s="42" t="s">
        <v>41</v>
      </c>
      <c r="D477" s="77" t="s">
        <v>817</v>
      </c>
      <c r="E477" s="47" t="s">
        <v>43</v>
      </c>
      <c r="F477" s="44">
        <v>137</v>
      </c>
      <c r="G477" s="45">
        <f t="shared" si="40"/>
        <v>2466</v>
      </c>
      <c r="H477" s="46">
        <f t="shared" si="41"/>
        <v>1726.2</v>
      </c>
    </row>
    <row r="478" spans="1:8" ht="11.25" customHeight="1">
      <c r="A478" s="36" t="s">
        <v>908</v>
      </c>
      <c r="B478" s="54">
        <v>26</v>
      </c>
      <c r="C478" s="42" t="s">
        <v>58</v>
      </c>
      <c r="D478" s="77" t="s">
        <v>818</v>
      </c>
      <c r="E478" s="47" t="s">
        <v>819</v>
      </c>
      <c r="F478" s="44">
        <v>100</v>
      </c>
      <c r="G478" s="45">
        <f t="shared" si="40"/>
        <v>1800</v>
      </c>
      <c r="H478" s="46">
        <f t="shared" si="41"/>
        <v>1260</v>
      </c>
    </row>
    <row r="479" spans="1:8" ht="11.25" customHeight="1">
      <c r="A479" s="36" t="s">
        <v>908</v>
      </c>
      <c r="B479" s="54">
        <v>27</v>
      </c>
      <c r="C479" s="82" t="s">
        <v>91</v>
      </c>
      <c r="D479" s="77" t="s">
        <v>820</v>
      </c>
      <c r="E479" s="47" t="s">
        <v>821</v>
      </c>
      <c r="F479" s="44">
        <v>196</v>
      </c>
      <c r="G479" s="45">
        <f aca="true" t="shared" si="42" ref="G479:G511">F479*$G$10</f>
        <v>3528</v>
      </c>
      <c r="H479" s="46">
        <f aca="true" t="shared" si="43" ref="H479:H511">G479*(100-$G$11)/100</f>
        <v>2469.6</v>
      </c>
    </row>
    <row r="480" spans="1:8" s="120" customFormat="1" ht="11.25" customHeight="1">
      <c r="A480" s="36" t="s">
        <v>908</v>
      </c>
      <c r="B480" s="54">
        <v>28</v>
      </c>
      <c r="C480" s="121" t="s">
        <v>64</v>
      </c>
      <c r="D480" s="77" t="s">
        <v>822</v>
      </c>
      <c r="E480" s="47" t="s">
        <v>314</v>
      </c>
      <c r="F480" s="44">
        <v>95</v>
      </c>
      <c r="G480" s="45">
        <f t="shared" si="42"/>
        <v>1710</v>
      </c>
      <c r="H480" s="46">
        <f t="shared" si="43"/>
        <v>1197</v>
      </c>
    </row>
    <row r="481" spans="1:8" s="120" customFormat="1" ht="11.25" customHeight="1">
      <c r="A481" s="36" t="s">
        <v>908</v>
      </c>
      <c r="B481" s="54">
        <v>29</v>
      </c>
      <c r="C481" s="121" t="s">
        <v>823</v>
      </c>
      <c r="D481" s="41" t="s">
        <v>824</v>
      </c>
      <c r="E481" s="53" t="s">
        <v>97</v>
      </c>
      <c r="F481" s="44">
        <v>60</v>
      </c>
      <c r="G481" s="45">
        <f t="shared" si="42"/>
        <v>1080</v>
      </c>
      <c r="H481" s="46">
        <f t="shared" si="43"/>
        <v>756</v>
      </c>
    </row>
    <row r="482" spans="1:8" s="120" customFormat="1" ht="11.25" customHeight="1">
      <c r="A482" s="36" t="s">
        <v>908</v>
      </c>
      <c r="B482" s="54">
        <v>30</v>
      </c>
      <c r="C482" s="82" t="s">
        <v>61</v>
      </c>
      <c r="D482" s="77" t="s">
        <v>825</v>
      </c>
      <c r="E482" s="47" t="s">
        <v>826</v>
      </c>
      <c r="F482" s="44">
        <v>177</v>
      </c>
      <c r="G482" s="45">
        <f t="shared" si="42"/>
        <v>3186</v>
      </c>
      <c r="H482" s="46">
        <f t="shared" si="43"/>
        <v>2230.2</v>
      </c>
    </row>
    <row r="483" spans="1:8" s="36" customFormat="1" ht="11.25" customHeight="1">
      <c r="A483" s="36" t="s">
        <v>908</v>
      </c>
      <c r="B483" s="54">
        <v>31</v>
      </c>
      <c r="C483" s="95" t="s">
        <v>64</v>
      </c>
      <c r="D483" s="77" t="s">
        <v>827</v>
      </c>
      <c r="E483" s="47" t="s">
        <v>312</v>
      </c>
      <c r="F483" s="44">
        <v>129</v>
      </c>
      <c r="G483" s="45">
        <f t="shared" si="42"/>
        <v>2322</v>
      </c>
      <c r="H483" s="46">
        <f t="shared" si="43"/>
        <v>1625.4</v>
      </c>
    </row>
    <row r="484" spans="1:8" s="36" customFormat="1" ht="11.25" customHeight="1">
      <c r="A484" s="36" t="s">
        <v>908</v>
      </c>
      <c r="B484" s="54">
        <v>32</v>
      </c>
      <c r="C484" s="95" t="s">
        <v>67</v>
      </c>
      <c r="D484" s="41" t="s">
        <v>828</v>
      </c>
      <c r="E484" s="53" t="s">
        <v>829</v>
      </c>
      <c r="F484" s="44">
        <v>81</v>
      </c>
      <c r="G484" s="45">
        <f t="shared" si="42"/>
        <v>1458</v>
      </c>
      <c r="H484" s="46">
        <f t="shared" si="43"/>
        <v>1020.6</v>
      </c>
    </row>
    <row r="485" spans="1:8" s="36" customFormat="1" ht="12" customHeight="1">
      <c r="A485" s="36" t="s">
        <v>908</v>
      </c>
      <c r="B485" s="54">
        <v>33</v>
      </c>
      <c r="C485" s="51" t="s">
        <v>70</v>
      </c>
      <c r="D485" s="41" t="s">
        <v>830</v>
      </c>
      <c r="E485" s="47" t="s">
        <v>831</v>
      </c>
      <c r="F485" s="44">
        <v>174</v>
      </c>
      <c r="G485" s="45">
        <f t="shared" si="42"/>
        <v>3132</v>
      </c>
      <c r="H485" s="46">
        <f t="shared" si="43"/>
        <v>2192.4</v>
      </c>
    </row>
    <row r="486" spans="1:8" s="36" customFormat="1" ht="12" customHeight="1">
      <c r="A486" s="36" t="s">
        <v>908</v>
      </c>
      <c r="B486" s="54">
        <v>34</v>
      </c>
      <c r="C486" s="42" t="s">
        <v>64</v>
      </c>
      <c r="D486" s="41" t="s">
        <v>832</v>
      </c>
      <c r="E486" s="47" t="s">
        <v>74</v>
      </c>
      <c r="F486" s="44">
        <v>124</v>
      </c>
      <c r="G486" s="45">
        <f t="shared" si="42"/>
        <v>2232</v>
      </c>
      <c r="H486" s="46">
        <f t="shared" si="43"/>
        <v>1562.4</v>
      </c>
    </row>
    <row r="487" spans="1:8" s="36" customFormat="1" ht="12" customHeight="1">
      <c r="A487" s="36" t="s">
        <v>908</v>
      </c>
      <c r="B487" s="54">
        <v>35</v>
      </c>
      <c r="C487" s="42" t="s">
        <v>67</v>
      </c>
      <c r="D487" s="41" t="s">
        <v>833</v>
      </c>
      <c r="E487" s="53" t="s">
        <v>76</v>
      </c>
      <c r="F487" s="44">
        <v>78</v>
      </c>
      <c r="G487" s="45">
        <f t="shared" si="42"/>
        <v>1404</v>
      </c>
      <c r="H487" s="46">
        <f t="shared" si="43"/>
        <v>982.8</v>
      </c>
    </row>
    <row r="488" spans="1:8" s="36" customFormat="1" ht="12" customHeight="1">
      <c r="A488" s="36" t="s">
        <v>908</v>
      </c>
      <c r="B488" s="54">
        <v>36</v>
      </c>
      <c r="C488" s="51" t="s">
        <v>77</v>
      </c>
      <c r="D488" s="41" t="s">
        <v>834</v>
      </c>
      <c r="E488" s="47" t="s">
        <v>835</v>
      </c>
      <c r="F488" s="44">
        <v>160</v>
      </c>
      <c r="G488" s="45">
        <f t="shared" si="42"/>
        <v>2880</v>
      </c>
      <c r="H488" s="46">
        <f t="shared" si="43"/>
        <v>2016</v>
      </c>
    </row>
    <row r="489" spans="1:8" s="36" customFormat="1" ht="12" customHeight="1">
      <c r="A489" s="36" t="s">
        <v>908</v>
      </c>
      <c r="B489" s="54">
        <v>37</v>
      </c>
      <c r="C489" s="42" t="s">
        <v>64</v>
      </c>
      <c r="D489" s="41" t="s">
        <v>836</v>
      </c>
      <c r="E489" s="47" t="s">
        <v>81</v>
      </c>
      <c r="F489" s="44">
        <v>112</v>
      </c>
      <c r="G489" s="45">
        <f t="shared" si="42"/>
        <v>2016</v>
      </c>
      <c r="H489" s="46">
        <f t="shared" si="43"/>
        <v>1411.2</v>
      </c>
    </row>
    <row r="490" spans="1:8" s="36" customFormat="1" ht="12" customHeight="1">
      <c r="A490" s="36" t="s">
        <v>908</v>
      </c>
      <c r="B490" s="54">
        <v>38</v>
      </c>
      <c r="C490" s="42" t="s">
        <v>67</v>
      </c>
      <c r="D490" s="41" t="s">
        <v>837</v>
      </c>
      <c r="E490" s="53" t="s">
        <v>83</v>
      </c>
      <c r="F490" s="44">
        <v>72</v>
      </c>
      <c r="G490" s="45">
        <f t="shared" si="42"/>
        <v>1296</v>
      </c>
      <c r="H490" s="46">
        <f t="shared" si="43"/>
        <v>907.2</v>
      </c>
    </row>
    <row r="491" spans="1:8" s="36" customFormat="1" ht="12" customHeight="1">
      <c r="A491" s="36" t="s">
        <v>908</v>
      </c>
      <c r="B491" s="54">
        <v>39</v>
      </c>
      <c r="C491" s="51" t="s">
        <v>84</v>
      </c>
      <c r="D491" s="41" t="s">
        <v>838</v>
      </c>
      <c r="E491" s="47" t="s">
        <v>839</v>
      </c>
      <c r="F491" s="44">
        <v>156</v>
      </c>
      <c r="G491" s="45">
        <f t="shared" si="42"/>
        <v>2808</v>
      </c>
      <c r="H491" s="46">
        <f t="shared" si="43"/>
        <v>1965.6</v>
      </c>
    </row>
    <row r="492" spans="1:8" s="36" customFormat="1" ht="12" customHeight="1">
      <c r="A492" s="36" t="s">
        <v>908</v>
      </c>
      <c r="B492" s="54">
        <v>40</v>
      </c>
      <c r="C492" s="42" t="s">
        <v>64</v>
      </c>
      <c r="D492" s="41" t="s">
        <v>840</v>
      </c>
      <c r="E492" s="47" t="s">
        <v>88</v>
      </c>
      <c r="F492" s="44">
        <v>104</v>
      </c>
      <c r="G492" s="45">
        <f t="shared" si="42"/>
        <v>1872</v>
      </c>
      <c r="H492" s="46">
        <f t="shared" si="43"/>
        <v>1310.4</v>
      </c>
    </row>
    <row r="493" spans="1:8" s="36" customFormat="1" ht="12" customHeight="1">
      <c r="A493" s="36" t="s">
        <v>908</v>
      </c>
      <c r="B493" s="54">
        <v>41</v>
      </c>
      <c r="C493" s="42" t="s">
        <v>67</v>
      </c>
      <c r="D493" s="41" t="s">
        <v>841</v>
      </c>
      <c r="E493" s="53" t="s">
        <v>90</v>
      </c>
      <c r="F493" s="44">
        <v>64</v>
      </c>
      <c r="G493" s="45">
        <f t="shared" si="42"/>
        <v>1152</v>
      </c>
      <c r="H493" s="46">
        <f t="shared" si="43"/>
        <v>806.4</v>
      </c>
    </row>
    <row r="494" spans="1:8" s="32" customFormat="1" ht="12" customHeight="1">
      <c r="A494" s="36" t="s">
        <v>908</v>
      </c>
      <c r="B494" s="54">
        <v>42</v>
      </c>
      <c r="C494" s="51" t="s">
        <v>91</v>
      </c>
      <c r="D494" s="77" t="s">
        <v>842</v>
      </c>
      <c r="E494" s="47" t="s">
        <v>843</v>
      </c>
      <c r="F494" s="44">
        <v>275</v>
      </c>
      <c r="G494" s="45">
        <f t="shared" si="42"/>
        <v>4950</v>
      </c>
      <c r="H494" s="46">
        <f t="shared" si="43"/>
        <v>3465</v>
      </c>
    </row>
    <row r="495" spans="1:8" s="32" customFormat="1" ht="12" customHeight="1">
      <c r="A495" s="36" t="s">
        <v>908</v>
      </c>
      <c r="B495" s="54">
        <v>43</v>
      </c>
      <c r="C495" s="42" t="s">
        <v>64</v>
      </c>
      <c r="D495" s="77" t="s">
        <v>844</v>
      </c>
      <c r="E495" s="53" t="s">
        <v>95</v>
      </c>
      <c r="F495" s="44">
        <v>95</v>
      </c>
      <c r="G495" s="45">
        <f t="shared" si="42"/>
        <v>1710</v>
      </c>
      <c r="H495" s="46">
        <f t="shared" si="43"/>
        <v>1197</v>
      </c>
    </row>
    <row r="496" spans="1:8" s="36" customFormat="1" ht="12" customHeight="1">
      <c r="A496" s="36" t="s">
        <v>908</v>
      </c>
      <c r="B496" s="54">
        <v>44</v>
      </c>
      <c r="C496" s="42" t="s">
        <v>67</v>
      </c>
      <c r="D496" s="77" t="s">
        <v>845</v>
      </c>
      <c r="E496" s="53" t="s">
        <v>97</v>
      </c>
      <c r="F496" s="44">
        <v>60</v>
      </c>
      <c r="G496" s="45">
        <f t="shared" si="42"/>
        <v>1080</v>
      </c>
      <c r="H496" s="46">
        <f t="shared" si="43"/>
        <v>756</v>
      </c>
    </row>
    <row r="497" spans="1:8" s="36" customFormat="1" ht="12" customHeight="1">
      <c r="A497" s="36" t="s">
        <v>908</v>
      </c>
      <c r="B497" s="54">
        <v>45</v>
      </c>
      <c r="C497" s="82" t="s">
        <v>61</v>
      </c>
      <c r="D497" s="77" t="s">
        <v>846</v>
      </c>
      <c r="E497" s="47" t="s">
        <v>847</v>
      </c>
      <c r="F497" s="44">
        <v>234</v>
      </c>
      <c r="G497" s="45">
        <f t="shared" si="42"/>
        <v>4212</v>
      </c>
      <c r="H497" s="46">
        <f t="shared" si="43"/>
        <v>2948.4</v>
      </c>
    </row>
    <row r="498" spans="1:8" s="36" customFormat="1" ht="12" customHeight="1">
      <c r="A498" s="36" t="s">
        <v>908</v>
      </c>
      <c r="B498" s="54">
        <v>46</v>
      </c>
      <c r="C498" s="42" t="s">
        <v>848</v>
      </c>
      <c r="D498" s="41" t="s">
        <v>849</v>
      </c>
      <c r="E498" s="47" t="s">
        <v>101</v>
      </c>
      <c r="F498" s="44">
        <v>129</v>
      </c>
      <c r="G498" s="45">
        <f t="shared" si="42"/>
        <v>2322</v>
      </c>
      <c r="H498" s="46">
        <f t="shared" si="43"/>
        <v>1625.4</v>
      </c>
    </row>
    <row r="499" spans="1:8" s="36" customFormat="1" ht="12" customHeight="1">
      <c r="A499" s="36" t="s">
        <v>908</v>
      </c>
      <c r="B499" s="54">
        <v>47</v>
      </c>
      <c r="C499" s="42" t="s">
        <v>850</v>
      </c>
      <c r="D499" s="41" t="s">
        <v>851</v>
      </c>
      <c r="E499" s="53" t="s">
        <v>103</v>
      </c>
      <c r="F499" s="44">
        <v>81</v>
      </c>
      <c r="G499" s="45">
        <f t="shared" si="42"/>
        <v>1458</v>
      </c>
      <c r="H499" s="46">
        <f t="shared" si="43"/>
        <v>1020.6</v>
      </c>
    </row>
    <row r="500" spans="1:8" s="36" customFormat="1" ht="12" customHeight="1">
      <c r="A500" s="36" t="s">
        <v>908</v>
      </c>
      <c r="B500" s="54">
        <v>48</v>
      </c>
      <c r="C500" s="51" t="s">
        <v>70</v>
      </c>
      <c r="D500" s="41" t="s">
        <v>852</v>
      </c>
      <c r="E500" s="47" t="s">
        <v>853</v>
      </c>
      <c r="F500" s="44">
        <v>229</v>
      </c>
      <c r="G500" s="45">
        <f t="shared" si="42"/>
        <v>4122</v>
      </c>
      <c r="H500" s="46">
        <f t="shared" si="43"/>
        <v>2885.4</v>
      </c>
    </row>
    <row r="501" spans="1:8" s="36" customFormat="1" ht="12" customHeight="1">
      <c r="A501" s="36" t="s">
        <v>908</v>
      </c>
      <c r="B501" s="54">
        <v>49</v>
      </c>
      <c r="C501" s="42" t="s">
        <v>64</v>
      </c>
      <c r="D501" s="41" t="s">
        <v>854</v>
      </c>
      <c r="E501" s="47" t="s">
        <v>106</v>
      </c>
      <c r="F501" s="44">
        <v>124</v>
      </c>
      <c r="G501" s="45">
        <f t="shared" si="42"/>
        <v>2232</v>
      </c>
      <c r="H501" s="46">
        <f t="shared" si="43"/>
        <v>1562.4</v>
      </c>
    </row>
    <row r="502" spans="1:8" s="36" customFormat="1" ht="12" customHeight="1">
      <c r="A502" s="36" t="s">
        <v>908</v>
      </c>
      <c r="B502" s="54">
        <v>50</v>
      </c>
      <c r="C502" s="42" t="s">
        <v>67</v>
      </c>
      <c r="D502" s="41" t="s">
        <v>855</v>
      </c>
      <c r="E502" s="53" t="s">
        <v>108</v>
      </c>
      <c r="F502" s="44">
        <v>78</v>
      </c>
      <c r="G502" s="45">
        <f t="shared" si="42"/>
        <v>1404</v>
      </c>
      <c r="H502" s="46">
        <f t="shared" si="43"/>
        <v>982.8</v>
      </c>
    </row>
    <row r="503" spans="1:8" s="36" customFormat="1" ht="12" customHeight="1">
      <c r="A503" s="36" t="s">
        <v>908</v>
      </c>
      <c r="B503" s="54">
        <v>51</v>
      </c>
      <c r="C503" s="51" t="s">
        <v>77</v>
      </c>
      <c r="D503" s="41" t="s">
        <v>856</v>
      </c>
      <c r="E503" s="47" t="s">
        <v>857</v>
      </c>
      <c r="F503" s="44">
        <v>212</v>
      </c>
      <c r="G503" s="45">
        <f t="shared" si="42"/>
        <v>3816</v>
      </c>
      <c r="H503" s="46">
        <f t="shared" si="43"/>
        <v>2671.2</v>
      </c>
    </row>
    <row r="504" spans="1:8" s="36" customFormat="1" ht="12" customHeight="1">
      <c r="A504" s="36" t="s">
        <v>908</v>
      </c>
      <c r="B504" s="54">
        <v>52</v>
      </c>
      <c r="C504" s="42" t="s">
        <v>64</v>
      </c>
      <c r="D504" s="41" t="s">
        <v>858</v>
      </c>
      <c r="E504" s="47" t="s">
        <v>111</v>
      </c>
      <c r="F504" s="44">
        <v>112</v>
      </c>
      <c r="G504" s="45">
        <f t="shared" si="42"/>
        <v>2016</v>
      </c>
      <c r="H504" s="46">
        <f t="shared" si="43"/>
        <v>1411.2</v>
      </c>
    </row>
    <row r="505" spans="1:8" s="36" customFormat="1" ht="12" customHeight="1">
      <c r="A505" s="36" t="s">
        <v>908</v>
      </c>
      <c r="B505" s="54">
        <v>53</v>
      </c>
      <c r="C505" s="42" t="s">
        <v>67</v>
      </c>
      <c r="D505" s="41" t="s">
        <v>859</v>
      </c>
      <c r="E505" s="53" t="s">
        <v>113</v>
      </c>
      <c r="F505" s="44">
        <v>72</v>
      </c>
      <c r="G505" s="45">
        <f t="shared" si="42"/>
        <v>1296</v>
      </c>
      <c r="H505" s="46">
        <f t="shared" si="43"/>
        <v>907.2</v>
      </c>
    </row>
    <row r="506" spans="1:8" s="36" customFormat="1" ht="12" customHeight="1">
      <c r="A506" s="36" t="s">
        <v>908</v>
      </c>
      <c r="B506" s="54">
        <v>54</v>
      </c>
      <c r="C506" s="51" t="s">
        <v>84</v>
      </c>
      <c r="D506" s="41" t="s">
        <v>860</v>
      </c>
      <c r="E506" s="47" t="s">
        <v>861</v>
      </c>
      <c r="F506" s="44">
        <v>191</v>
      </c>
      <c r="G506" s="45">
        <f t="shared" si="42"/>
        <v>3438</v>
      </c>
      <c r="H506" s="46">
        <f t="shared" si="43"/>
        <v>2406.6</v>
      </c>
    </row>
    <row r="507" spans="1:8" s="36" customFormat="1" ht="12" customHeight="1">
      <c r="A507" s="36" t="s">
        <v>908</v>
      </c>
      <c r="B507" s="54">
        <v>55</v>
      </c>
      <c r="C507" s="42" t="s">
        <v>64</v>
      </c>
      <c r="D507" s="41" t="s">
        <v>862</v>
      </c>
      <c r="E507" s="47" t="s">
        <v>116</v>
      </c>
      <c r="F507" s="44">
        <v>104</v>
      </c>
      <c r="G507" s="45">
        <f t="shared" si="42"/>
        <v>1872</v>
      </c>
      <c r="H507" s="46">
        <f t="shared" si="43"/>
        <v>1310.4</v>
      </c>
    </row>
    <row r="508" spans="1:8" s="36" customFormat="1" ht="12" customHeight="1">
      <c r="A508" s="36" t="s">
        <v>908</v>
      </c>
      <c r="B508" s="54">
        <v>56</v>
      </c>
      <c r="C508" s="42" t="s">
        <v>67</v>
      </c>
      <c r="D508" s="41" t="s">
        <v>863</v>
      </c>
      <c r="E508" s="53" t="s">
        <v>118</v>
      </c>
      <c r="F508" s="44">
        <v>64</v>
      </c>
      <c r="G508" s="45">
        <f t="shared" si="42"/>
        <v>1152</v>
      </c>
      <c r="H508" s="46">
        <f t="shared" si="43"/>
        <v>806.4</v>
      </c>
    </row>
    <row r="509" spans="1:8" s="36" customFormat="1" ht="12" customHeight="1">
      <c r="A509" s="36" t="s">
        <v>908</v>
      </c>
      <c r="B509" s="54">
        <v>57</v>
      </c>
      <c r="C509" s="42" t="s">
        <v>119</v>
      </c>
      <c r="D509" s="41" t="s">
        <v>864</v>
      </c>
      <c r="E509" s="47" t="s">
        <v>261</v>
      </c>
      <c r="F509" s="44">
        <v>523</v>
      </c>
      <c r="G509" s="45">
        <f t="shared" si="42"/>
        <v>9414</v>
      </c>
      <c r="H509" s="46">
        <f t="shared" si="43"/>
        <v>6589.8</v>
      </c>
    </row>
    <row r="510" spans="1:8" s="36" customFormat="1" ht="12" customHeight="1">
      <c r="A510" s="36" t="s">
        <v>908</v>
      </c>
      <c r="B510" s="54">
        <v>58</v>
      </c>
      <c r="C510" s="42" t="s">
        <v>64</v>
      </c>
      <c r="D510" s="41" t="s">
        <v>865</v>
      </c>
      <c r="E510" s="47" t="s">
        <v>866</v>
      </c>
      <c r="F510" s="44">
        <v>129</v>
      </c>
      <c r="G510" s="45">
        <f t="shared" si="42"/>
        <v>2322</v>
      </c>
      <c r="H510" s="46">
        <f t="shared" si="43"/>
        <v>1625.4</v>
      </c>
    </row>
    <row r="511" spans="1:8" s="36" customFormat="1" ht="12" customHeight="1">
      <c r="A511" s="36" t="s">
        <v>908</v>
      </c>
      <c r="B511" s="54">
        <v>59</v>
      </c>
      <c r="C511" s="42" t="s">
        <v>67</v>
      </c>
      <c r="D511" s="41" t="s">
        <v>867</v>
      </c>
      <c r="E511" s="47" t="s">
        <v>868</v>
      </c>
      <c r="F511" s="44">
        <v>81</v>
      </c>
      <c r="G511" s="45">
        <f t="shared" si="42"/>
        <v>1458</v>
      </c>
      <c r="H511" s="46">
        <f t="shared" si="43"/>
        <v>1020.6</v>
      </c>
    </row>
    <row r="512" spans="1:8" s="36" customFormat="1" ht="12" customHeight="1">
      <c r="A512" s="36" t="s">
        <v>908</v>
      </c>
      <c r="B512" s="54">
        <v>60</v>
      </c>
      <c r="C512" s="42" t="s">
        <v>909</v>
      </c>
      <c r="D512" s="41" t="s">
        <v>870</v>
      </c>
      <c r="E512" s="47" t="s">
        <v>144</v>
      </c>
      <c r="F512" s="61">
        <f>257.41*0.9</f>
        <v>231.66900000000004</v>
      </c>
      <c r="G512" s="45">
        <f aca="true" t="shared" si="44" ref="G512:G519">F512*$G$10</f>
        <v>4170.042</v>
      </c>
      <c r="H512" s="46">
        <f aca="true" t="shared" si="45" ref="H512:H519">G512*(100-$G$11)/100</f>
        <v>2919.0294</v>
      </c>
    </row>
    <row r="513" spans="1:8" s="60" customFormat="1" ht="12" customHeight="1">
      <c r="A513" s="36" t="s">
        <v>908</v>
      </c>
      <c r="B513" s="54">
        <v>61</v>
      </c>
      <c r="C513" s="42" t="s">
        <v>910</v>
      </c>
      <c r="D513" s="41" t="s">
        <v>871</v>
      </c>
      <c r="E513" s="47" t="s">
        <v>144</v>
      </c>
      <c r="F513" s="61">
        <f>300.62*0.9</f>
        <v>270.558</v>
      </c>
      <c r="G513" s="45">
        <f t="shared" si="44"/>
        <v>4870.044</v>
      </c>
      <c r="H513" s="46">
        <f t="shared" si="45"/>
        <v>3409.0308</v>
      </c>
    </row>
    <row r="514" spans="1:8" s="36" customFormat="1" ht="12" customHeight="1">
      <c r="A514" s="36" t="s">
        <v>908</v>
      </c>
      <c r="B514" s="54">
        <v>62</v>
      </c>
      <c r="C514" s="42" t="s">
        <v>911</v>
      </c>
      <c r="D514" s="41" t="s">
        <v>872</v>
      </c>
      <c r="E514" s="47" t="s">
        <v>147</v>
      </c>
      <c r="F514" s="61">
        <f>296.3*0.9</f>
        <v>266.67</v>
      </c>
      <c r="G514" s="45">
        <f t="shared" si="44"/>
        <v>4800.06</v>
      </c>
      <c r="H514" s="46">
        <f t="shared" si="45"/>
        <v>3360.042</v>
      </c>
    </row>
    <row r="515" spans="1:8" s="36" customFormat="1" ht="12" customHeight="1">
      <c r="A515" s="36" t="s">
        <v>908</v>
      </c>
      <c r="B515" s="54">
        <v>63</v>
      </c>
      <c r="C515" s="42" t="s">
        <v>911</v>
      </c>
      <c r="D515" s="41" t="s">
        <v>873</v>
      </c>
      <c r="E515" s="47" t="s">
        <v>147</v>
      </c>
      <c r="F515" s="61">
        <f>339.51*0.9</f>
        <v>305.559</v>
      </c>
      <c r="G515" s="45">
        <f t="shared" si="44"/>
        <v>5500.062000000001</v>
      </c>
      <c r="H515" s="46">
        <f t="shared" si="45"/>
        <v>3850.043400000001</v>
      </c>
    </row>
    <row r="516" spans="1:8" s="36" customFormat="1" ht="12" customHeight="1">
      <c r="A516" s="36" t="s">
        <v>908</v>
      </c>
      <c r="B516" s="54">
        <v>64</v>
      </c>
      <c r="C516" s="42" t="s">
        <v>910</v>
      </c>
      <c r="D516" s="41" t="s">
        <v>874</v>
      </c>
      <c r="E516" s="47" t="s">
        <v>150</v>
      </c>
      <c r="F516" s="61">
        <f>222.84*0.9</f>
        <v>200.556</v>
      </c>
      <c r="G516" s="45">
        <f t="shared" si="44"/>
        <v>3610.0080000000003</v>
      </c>
      <c r="H516" s="46">
        <f t="shared" si="45"/>
        <v>2527.0056000000004</v>
      </c>
    </row>
    <row r="517" spans="1:8" s="36" customFormat="1" ht="12" customHeight="1">
      <c r="A517" s="36" t="s">
        <v>908</v>
      </c>
      <c r="B517" s="54">
        <v>65</v>
      </c>
      <c r="C517" s="42" t="s">
        <v>910</v>
      </c>
      <c r="D517" s="41" t="s">
        <v>875</v>
      </c>
      <c r="E517" s="47" t="s">
        <v>150</v>
      </c>
      <c r="F517" s="61">
        <f>266.05*0.9</f>
        <v>239.44500000000002</v>
      </c>
      <c r="G517" s="45">
        <f t="shared" si="44"/>
        <v>4310.01</v>
      </c>
      <c r="H517" s="46">
        <f t="shared" si="45"/>
        <v>3017.007</v>
      </c>
    </row>
    <row r="518" spans="1:8" s="36" customFormat="1" ht="12" customHeight="1">
      <c r="A518" s="36" t="s">
        <v>908</v>
      </c>
      <c r="B518" s="54">
        <v>66</v>
      </c>
      <c r="C518" s="42" t="s">
        <v>911</v>
      </c>
      <c r="D518" s="41" t="s">
        <v>876</v>
      </c>
      <c r="E518" s="47" t="s">
        <v>153</v>
      </c>
      <c r="F518" s="61">
        <f>261.73*0.9</f>
        <v>235.55700000000002</v>
      </c>
      <c r="G518" s="45">
        <f t="shared" si="44"/>
        <v>4240.026</v>
      </c>
      <c r="H518" s="46">
        <f t="shared" si="45"/>
        <v>2968.0182</v>
      </c>
    </row>
    <row r="519" spans="1:8" s="36" customFormat="1" ht="12" customHeight="1">
      <c r="A519" s="36" t="s">
        <v>908</v>
      </c>
      <c r="B519" s="54">
        <v>67</v>
      </c>
      <c r="C519" s="42" t="s">
        <v>911</v>
      </c>
      <c r="D519" s="41" t="s">
        <v>877</v>
      </c>
      <c r="E519" s="47" t="s">
        <v>153</v>
      </c>
      <c r="F519" s="61">
        <f>304.94*0.9</f>
        <v>274.446</v>
      </c>
      <c r="G519" s="45">
        <f t="shared" si="44"/>
        <v>4940.028</v>
      </c>
      <c r="H519" s="46">
        <f t="shared" si="45"/>
        <v>3458.0196</v>
      </c>
    </row>
    <row r="520" spans="1:9" s="36" customFormat="1" ht="12" customHeight="1">
      <c r="A520" s="36" t="s">
        <v>908</v>
      </c>
      <c r="B520" s="54">
        <v>68</v>
      </c>
      <c r="C520" s="42" t="s">
        <v>155</v>
      </c>
      <c r="D520" s="41" t="s">
        <v>156</v>
      </c>
      <c r="E520" s="47" t="s">
        <v>157</v>
      </c>
      <c r="F520" s="65">
        <v>69</v>
      </c>
      <c r="G520" s="45">
        <f>F520*$G$9</f>
        <v>1242</v>
      </c>
      <c r="H520" s="46">
        <f>G520*0.75</f>
        <v>931.5</v>
      </c>
      <c r="I520" s="98"/>
    </row>
    <row r="521" spans="1:9" s="36" customFormat="1" ht="12" customHeight="1">
      <c r="A521" s="36" t="s">
        <v>908</v>
      </c>
      <c r="B521" s="54">
        <v>69</v>
      </c>
      <c r="C521" s="42" t="s">
        <v>158</v>
      </c>
      <c r="D521" s="41" t="s">
        <v>159</v>
      </c>
      <c r="E521" s="47" t="s">
        <v>160</v>
      </c>
      <c r="F521" s="65">
        <v>78</v>
      </c>
      <c r="G521" s="45">
        <f>F521*$G$9</f>
        <v>1404</v>
      </c>
      <c r="H521" s="46">
        <f>G521*0.75</f>
        <v>1053</v>
      </c>
      <c r="I521" s="98"/>
    </row>
    <row r="522" spans="1:8" s="36" customFormat="1" ht="12" customHeight="1">
      <c r="A522" s="36" t="s">
        <v>908</v>
      </c>
      <c r="B522" s="54">
        <v>70</v>
      </c>
      <c r="C522" s="42" t="s">
        <v>264</v>
      </c>
      <c r="D522" s="41" t="s">
        <v>878</v>
      </c>
      <c r="E522" s="47" t="s">
        <v>266</v>
      </c>
      <c r="F522" s="65">
        <v>460</v>
      </c>
      <c r="G522" s="45">
        <f>F522*$G$10</f>
        <v>8280</v>
      </c>
      <c r="H522" s="46">
        <f>G522*(100-$G$11)/100</f>
        <v>5796</v>
      </c>
    </row>
    <row r="523" spans="1:8" s="36" customFormat="1" ht="12" customHeight="1">
      <c r="A523" s="36" t="s">
        <v>908</v>
      </c>
      <c r="B523" s="54">
        <v>71</v>
      </c>
      <c r="C523" s="42" t="s">
        <v>267</v>
      </c>
      <c r="D523" s="41" t="s">
        <v>879</v>
      </c>
      <c r="E523" s="47" t="s">
        <v>269</v>
      </c>
      <c r="F523" s="65">
        <v>24</v>
      </c>
      <c r="G523" s="45">
        <f>F523*$G$10</f>
        <v>432</v>
      </c>
      <c r="H523" s="46">
        <f>G523*(100-$G$11)/100</f>
        <v>302.4</v>
      </c>
    </row>
    <row r="524" spans="1:8" s="36" customFormat="1" ht="12" customHeight="1">
      <c r="A524" s="36" t="s">
        <v>908</v>
      </c>
      <c r="B524" s="54">
        <v>72</v>
      </c>
      <c r="C524" s="42" t="s">
        <v>270</v>
      </c>
      <c r="D524" s="41" t="s">
        <v>880</v>
      </c>
      <c r="E524" s="47" t="s">
        <v>272</v>
      </c>
      <c r="F524" s="65">
        <v>530</v>
      </c>
      <c r="G524" s="45">
        <f>F524*$G$10</f>
        <v>9540</v>
      </c>
      <c r="H524" s="46">
        <f>G524*(100-$G$11)/100</f>
        <v>6678</v>
      </c>
    </row>
    <row r="525" spans="1:8" s="36" customFormat="1" ht="12" customHeight="1">
      <c r="A525" s="36" t="s">
        <v>908</v>
      </c>
      <c r="B525" s="54">
        <v>74</v>
      </c>
      <c r="C525" s="42" t="s">
        <v>273</v>
      </c>
      <c r="D525" s="41" t="s">
        <v>881</v>
      </c>
      <c r="E525" s="47" t="s">
        <v>275</v>
      </c>
      <c r="F525" s="65">
        <v>145</v>
      </c>
      <c r="G525" s="45">
        <f>F525*$G$10</f>
        <v>2610</v>
      </c>
      <c r="H525" s="46">
        <f>G525*(100-$G$11)/100</f>
        <v>1827</v>
      </c>
    </row>
    <row r="526" spans="1:8" s="36" customFormat="1" ht="12" customHeight="1">
      <c r="A526" s="36" t="s">
        <v>908</v>
      </c>
      <c r="B526" s="122"/>
      <c r="C526" s="120" t="s">
        <v>161</v>
      </c>
      <c r="D526" s="123"/>
      <c r="E526" s="124"/>
      <c r="F526" s="125"/>
      <c r="G526" s="126"/>
      <c r="H526" s="127"/>
    </row>
    <row r="527" spans="1:8" s="36" customFormat="1" ht="12" customHeight="1">
      <c r="A527" s="36" t="s">
        <v>908</v>
      </c>
      <c r="B527" s="122"/>
      <c r="C527" s="120" t="s">
        <v>892</v>
      </c>
      <c r="D527" s="123"/>
      <c r="E527" s="124"/>
      <c r="F527" s="125"/>
      <c r="G527" s="126"/>
      <c r="H527" s="127"/>
    </row>
    <row r="528" spans="1:8" s="36" customFormat="1" ht="12" customHeight="1">
      <c r="A528" s="36" t="s">
        <v>908</v>
      </c>
      <c r="B528" s="122"/>
      <c r="C528" s="120" t="s">
        <v>893</v>
      </c>
      <c r="D528" s="123"/>
      <c r="E528" s="124"/>
      <c r="F528" s="125"/>
      <c r="G528" s="126"/>
      <c r="H528" s="127"/>
    </row>
  </sheetData>
  <sheetProtection/>
  <autoFilter ref="A13:H528"/>
  <mergeCells count="9">
    <mergeCell ref="C422:H423"/>
    <mergeCell ref="D10:E10"/>
    <mergeCell ref="A1:H1"/>
    <mergeCell ref="A3:H3"/>
    <mergeCell ref="A4:H4"/>
    <mergeCell ref="A2:H2"/>
    <mergeCell ref="D9:E9"/>
    <mergeCell ref="C420:H421"/>
    <mergeCell ref="A7:G8"/>
  </mergeCells>
  <printOptions/>
  <pageMargins left="0.2" right="0.1968503937007874" top="0.5905511811023623" bottom="0.5905511811023623" header="0.5118110236220472" footer="0.5118110236220472"/>
  <pageSetup horizontalDpi="600" verticalDpi="600" orientation="portrait" paperSize="9" scale="98" r:id="rId1"/>
  <headerFooter alignWithMargins="0">
    <oddFooter>&amp;CСтраница &amp;P</oddFooter>
  </headerFooter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Zoya</dc:creator>
  <cp:keywords/>
  <dc:description/>
  <cp:lastModifiedBy>Користувач</cp:lastModifiedBy>
  <cp:lastPrinted>2017-01-31T12:18:10Z</cp:lastPrinted>
  <dcterms:created xsi:type="dcterms:W3CDTF">2015-11-20T09:14:16Z</dcterms:created>
  <dcterms:modified xsi:type="dcterms:W3CDTF">2017-01-31T12:19:54Z</dcterms:modified>
  <cp:category/>
  <cp:version/>
  <cp:contentType/>
  <cp:contentStatus/>
</cp:coreProperties>
</file>